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480" windowHeight="7875" activeTab="2"/>
  </bookViews>
  <sheets>
    <sheet name="PRAÇA A GDE" sheetId="1" r:id="rId1"/>
    <sheet name="MEM CALCULO" sheetId="2" r:id="rId2"/>
    <sheet name="CRONOGRAMA" sheetId="3" r:id="rId3"/>
  </sheets>
  <definedNames>
    <definedName name="_xlnm.Print_Area" localSheetId="0">'PRAÇA A GDE'!$C$1:$M$119</definedName>
  </definedNames>
  <calcPr calcId="145621"/>
</workbook>
</file>

<file path=xl/calcChain.xml><?xml version="1.0" encoding="utf-8"?>
<calcChain xmlns="http://schemas.openxmlformats.org/spreadsheetml/2006/main">
  <c r="M25" i="1" l="1"/>
  <c r="L25" i="1"/>
  <c r="M26" i="1"/>
  <c r="M31" i="1"/>
  <c r="M32" i="1" s="1"/>
  <c r="L31" i="1"/>
  <c r="F28" i="3" l="1"/>
  <c r="G28" i="3" s="1"/>
  <c r="C27" i="3"/>
  <c r="C29" i="3"/>
  <c r="C23" i="3"/>
  <c r="C19" i="3"/>
  <c r="C17" i="3"/>
  <c r="C15" i="3"/>
  <c r="C9" i="3"/>
  <c r="L80" i="1" l="1"/>
  <c r="M80" i="1" s="1"/>
  <c r="L79" i="1"/>
  <c r="M79" i="1" s="1"/>
  <c r="L61" i="1"/>
  <c r="M61" i="1" s="1"/>
  <c r="L60" i="1"/>
  <c r="M60" i="1" s="1"/>
  <c r="M81" i="1" l="1"/>
  <c r="M116" i="1" s="1"/>
  <c r="L83" i="1"/>
  <c r="L43" i="1"/>
  <c r="L44" i="1"/>
  <c r="L45" i="1"/>
  <c r="L42" i="1"/>
  <c r="L59" i="1"/>
  <c r="M59" i="1" s="1"/>
  <c r="L67" i="1"/>
  <c r="M67" i="1" s="1"/>
  <c r="L66" i="1"/>
  <c r="M66" i="1" s="1"/>
  <c r="L65" i="1"/>
  <c r="M65" i="1" s="1"/>
  <c r="L64" i="1"/>
  <c r="M64" i="1" s="1"/>
  <c r="L63" i="1"/>
  <c r="L75" i="1" l="1"/>
  <c r="M75" i="1" s="1"/>
  <c r="L74" i="1"/>
  <c r="M74" i="1" s="1"/>
  <c r="L73" i="1"/>
  <c r="M73" i="1" s="1"/>
  <c r="L50" i="1"/>
  <c r="M50" i="1" s="1"/>
  <c r="L49" i="1"/>
  <c r="M49" i="1" s="1"/>
  <c r="L48" i="1"/>
  <c r="M48" i="1" s="1"/>
  <c r="M83" i="1"/>
  <c r="M84" i="1" s="1"/>
  <c r="M117" i="1" s="1"/>
  <c r="F30" i="3" s="1"/>
  <c r="G30" i="3" s="1"/>
  <c r="L70" i="1"/>
  <c r="M70" i="1" s="1"/>
  <c r="L69" i="1"/>
  <c r="M69" i="1" s="1"/>
  <c r="M63" i="1"/>
  <c r="L57" i="1"/>
  <c r="M57" i="1" s="1"/>
  <c r="L58" i="1"/>
  <c r="M58" i="1" s="1"/>
  <c r="L62" i="1"/>
  <c r="M62" i="1" s="1"/>
  <c r="L68" i="1"/>
  <c r="M68" i="1" s="1"/>
  <c r="L56" i="1"/>
  <c r="M56" i="1" s="1"/>
  <c r="M45" i="1"/>
  <c r="M44" i="1"/>
  <c r="M43" i="1"/>
  <c r="M42" i="1"/>
  <c r="M71" i="1" l="1"/>
  <c r="M76" i="1"/>
  <c r="C25" i="3" s="1"/>
  <c r="M46" i="1"/>
  <c r="L39" i="1"/>
  <c r="M39" i="1" s="1"/>
  <c r="L38" i="1"/>
  <c r="M38" i="1" s="1"/>
  <c r="L30" i="1"/>
  <c r="M30" i="1" s="1"/>
  <c r="L29" i="1"/>
  <c r="M29" i="1" s="1"/>
  <c r="M115" i="1" l="1"/>
  <c r="M110" i="1"/>
  <c r="D16" i="3" s="1"/>
  <c r="G16" i="3" s="1"/>
  <c r="M114" i="1"/>
  <c r="F24" i="3" s="1"/>
  <c r="G24" i="3" s="1"/>
  <c r="L22" i="1"/>
  <c r="M22" i="1" s="1"/>
  <c r="F26" i="3" l="1"/>
  <c r="L35" i="1"/>
  <c r="M35" i="1" s="1"/>
  <c r="L37" i="1"/>
  <c r="M37" i="1" s="1"/>
  <c r="L53" i="1"/>
  <c r="M53" i="1" s="1"/>
  <c r="L52" i="1"/>
  <c r="M52" i="1" s="1"/>
  <c r="L51" i="1"/>
  <c r="M51" i="1" s="1"/>
  <c r="L9" i="1"/>
  <c r="M9" i="1" s="1"/>
  <c r="L10" i="1"/>
  <c r="M10" i="1" s="1"/>
  <c r="L11" i="1"/>
  <c r="M11" i="1" s="1"/>
  <c r="L12" i="1"/>
  <c r="M12" i="1" s="1"/>
  <c r="L13" i="1"/>
  <c r="M13" i="1" s="1"/>
  <c r="L16" i="1"/>
  <c r="M16" i="1" s="1"/>
  <c r="L17" i="1"/>
  <c r="M17" i="1" s="1"/>
  <c r="L18" i="1"/>
  <c r="M18" i="1" s="1"/>
  <c r="M54" i="1" l="1"/>
  <c r="C21" i="3" s="1"/>
  <c r="G26" i="3"/>
  <c r="M40" i="1"/>
  <c r="M111" i="1" s="1"/>
  <c r="M19" i="1"/>
  <c r="C11" i="3" s="1"/>
  <c r="M14" i="1"/>
  <c r="E18" i="3" l="1"/>
  <c r="D18" i="3"/>
  <c r="M113" i="1"/>
  <c r="M107" i="1"/>
  <c r="D10" i="3" s="1"/>
  <c r="M108" i="1"/>
  <c r="D12" i="3" s="1"/>
  <c r="G12" i="3" s="1"/>
  <c r="M112" i="1"/>
  <c r="F20" i="3" s="1"/>
  <c r="F31" i="3" s="1"/>
  <c r="L24" i="1"/>
  <c r="M24" i="1" s="1"/>
  <c r="G18" i="3" l="1"/>
  <c r="G10" i="3"/>
  <c r="E22" i="3"/>
  <c r="E31" i="3" s="1"/>
  <c r="G20" i="3"/>
  <c r="C13" i="3" l="1"/>
  <c r="M86" i="1"/>
  <c r="G22" i="3"/>
  <c r="M109" i="1"/>
  <c r="M118" i="1" s="1"/>
  <c r="D14" i="3" l="1"/>
  <c r="D31" i="3" s="1"/>
  <c r="C31" i="3"/>
  <c r="G14" i="3" l="1"/>
  <c r="G31" i="3" s="1"/>
  <c r="D32" i="3"/>
  <c r="E32" i="3" s="1"/>
  <c r="F32" i="3" s="1"/>
  <c r="G32" i="3" s="1"/>
</calcChain>
</file>

<file path=xl/sharedStrings.xml><?xml version="1.0" encoding="utf-8"?>
<sst xmlns="http://schemas.openxmlformats.org/spreadsheetml/2006/main" count="382" uniqueCount="231">
  <si>
    <t>ORGÃO</t>
  </si>
  <si>
    <t>ITEM</t>
  </si>
  <si>
    <t>DESCRIMINAÇÃO</t>
  </si>
  <si>
    <t>P.UNIT.</t>
  </si>
  <si>
    <t>R$</t>
  </si>
  <si>
    <t>TOTAL</t>
  </si>
  <si>
    <t>PREFEITURA MUNICIPAL DE POUSO ALEGRE</t>
  </si>
  <si>
    <t>PLANILHA DE ORÇAMENTO</t>
  </si>
  <si>
    <t xml:space="preserve">PROCESSO: </t>
  </si>
  <si>
    <t>P.UNIT. C/ BDI</t>
  </si>
  <si>
    <t>SETOP</t>
  </si>
  <si>
    <t>1.1</t>
  </si>
  <si>
    <t>SUB-TOTAL</t>
  </si>
  <si>
    <t>2.1</t>
  </si>
  <si>
    <t>2.2</t>
  </si>
  <si>
    <t>2.3</t>
  </si>
  <si>
    <t>3.1</t>
  </si>
  <si>
    <t>4.1</t>
  </si>
  <si>
    <t>UNID.</t>
  </si>
  <si>
    <t>QTDE.</t>
  </si>
  <si>
    <t>TOTAL GERAL</t>
  </si>
  <si>
    <t>4.2</t>
  </si>
  <si>
    <t>REFORMA INSTITUCIONAL - PRAÇA ÁRVORE GRANDE</t>
  </si>
  <si>
    <t>LOCAL: RUA MARIA AMÉLIA DE CARVALHO</t>
  </si>
  <si>
    <t>Bairro: FRANCISCA AUGUSTA RIOS</t>
  </si>
  <si>
    <t>SERVIÇOS PRELIMINARES</t>
  </si>
  <si>
    <t>1.2</t>
  </si>
  <si>
    <t>1.3</t>
  </si>
  <si>
    <t>1.4</t>
  </si>
  <si>
    <t>1.5</t>
  </si>
  <si>
    <t>ALVENARIA</t>
  </si>
  <si>
    <t>PISOS</t>
  </si>
  <si>
    <t>5.1</t>
  </si>
  <si>
    <t>Unid.</t>
  </si>
  <si>
    <t>MOVIMENTAÇÃO DE TERRA</t>
  </si>
  <si>
    <t>3.2</t>
  </si>
  <si>
    <t>6.1</t>
  </si>
  <si>
    <t>GRADIL DE PROTEÇÃO</t>
  </si>
  <si>
    <t xml:space="preserve"> DE 20 X 10 CM, ESPESSURA 6 CM. AF_12/2015</t>
  </si>
  <si>
    <t xml:space="preserve"> EXECUÇÃO DE PASSEIO EM PISO INTERTRAVADO, COM BLOCO RETANGULAR COR NATURAL </t>
  </si>
  <si>
    <t xml:space="preserve"> EXECUÇÃO DE PASSEIO EM PISO INTERTRAVADO, COM BLOCO RETANGULAR COLORIDO</t>
  </si>
  <si>
    <t xml:space="preserve"> ALVENARIA/ESTRUTURA DE CONCRETO COM COLHER, PREPARO MECÂNICO</t>
  </si>
  <si>
    <t xml:space="preserve">CHAPISCO COM ARGAMASSA, TRAÇO 1:3 (CIMENTO E AREIA), ESP. 5MM, APLICADO EM </t>
  </si>
  <si>
    <t>REV-CHA-005</t>
  </si>
  <si>
    <t>APARENTE, INCLUSIVE ARGAMASSA PARA ASSENTAMENTO</t>
  </si>
  <si>
    <t xml:space="preserve">ALVENARIA DE VEDAÇÃO COM TIJOLO MACIÇO REQUEIMADO, ESP. 10CM, COM ACABAMENTO </t>
  </si>
  <si>
    <t xml:space="preserve">ALVENARIA DE VEDAÇÃO COM TIJOLO MACIÇO REQUEIMADO, ESP. 20CM, COM ACABAMENTO </t>
  </si>
  <si>
    <t>ALV-TIJ-015</t>
  </si>
  <si>
    <t>ALV-TIJ-020</t>
  </si>
  <si>
    <t xml:space="preserve"> TRANSPORTE DE MATERIAL DEMOLIDO EM CAÇAMBA </t>
  </si>
  <si>
    <t>TRA-CAÇ-015</t>
  </si>
  <si>
    <t>COTAÇÃO</t>
  </si>
  <si>
    <t>DEM-REV-005</t>
  </si>
  <si>
    <t xml:space="preserve"> DEMOLIÇÃO DE REBOCO INCLUSIVE AFASTAMENTO (MURETAS)</t>
  </si>
  <si>
    <t>DEM-ALV-010</t>
  </si>
  <si>
    <t>DEMOLIÇÃO DE ALV. DE TIJOLO CERÂMICO SEM APROV. DO MATERIAL, INC. AFASTAMENTO</t>
  </si>
  <si>
    <t>DEMOLIÇÃO DE PISO CIMENTADO OU CONTRAPISO DE ARG. ESP. MÁX. DE 10CM, INC. AFAST.</t>
  </si>
  <si>
    <t>DEM-PIS-005</t>
  </si>
  <si>
    <t>REVESTIMENTOS</t>
  </si>
  <si>
    <t>5.2</t>
  </si>
  <si>
    <t>7.1</t>
  </si>
  <si>
    <t>7.2</t>
  </si>
  <si>
    <t>7.3</t>
  </si>
  <si>
    <t>REVESTIMENTO EM PEDRA MIRACEMA 9 X 23 CM</t>
  </si>
  <si>
    <t>CONTRAPISO DESEMPENADO COM ARGAMASSA, TRAÇO 1:3 (CIMENTO E AREIA), ESP. 50MM</t>
  </si>
  <si>
    <t>PIS-CON-020</t>
  </si>
  <si>
    <t xml:space="preserve">PISO DE BORRACHA P/ PLAY GROUND </t>
  </si>
  <si>
    <t>M2</t>
  </si>
  <si>
    <t>CORTE E DESATERRO PARA REG. E ARRAST. NIVELADO A CURTA DISTÂNCIA COM LÂMINA</t>
  </si>
  <si>
    <t>TER-COR-005</t>
  </si>
  <si>
    <t xml:space="preserve"> ATERRO COMPACTADO COM PLACA VIBRATÓRIA </t>
  </si>
  <si>
    <t>TER-ATE-010</t>
  </si>
  <si>
    <t>unid.</t>
  </si>
  <si>
    <t>6.2</t>
  </si>
  <si>
    <r>
      <t xml:space="preserve">Gradil Slim Azul, malha: 5 x 20 cm,  (H=1,03 x L=2,50m), </t>
    </r>
    <r>
      <rPr>
        <sz val="20"/>
        <color indexed="8"/>
        <rFont val="Calibri"/>
        <family val="2"/>
      </rPr>
      <t>Ø: 4,30 MM, (L=2,50; H=1,03)M</t>
    </r>
  </si>
  <si>
    <t>Poste Nylofor Azul 40 x 60 mm e H=1,50 m</t>
  </si>
  <si>
    <t>6.3</t>
  </si>
  <si>
    <t>6.4</t>
  </si>
  <si>
    <t>Tampa de poste Nylofor 40 x 60 mm</t>
  </si>
  <si>
    <t>Fixador Poliamida azul</t>
  </si>
  <si>
    <t>PAISAGISMO</t>
  </si>
  <si>
    <t>8.1</t>
  </si>
  <si>
    <t>8.2</t>
  </si>
  <si>
    <t>8.3</t>
  </si>
  <si>
    <t>8.4</t>
  </si>
  <si>
    <t>8.5</t>
  </si>
  <si>
    <t>Terra vegetal (granel)</t>
  </si>
  <si>
    <t>Areia média - Posto jazida/fornecedor (retirado na jazida, sem transporte)</t>
  </si>
  <si>
    <t>PAI-COV-005</t>
  </si>
  <si>
    <t>PAI-COV-010</t>
  </si>
  <si>
    <t>Plantio e preparo de covas de arbustos ornamentais em geral, c/ fornecimento das mudas</t>
  </si>
  <si>
    <t>8.6</t>
  </si>
  <si>
    <t>PAI-COV-015</t>
  </si>
  <si>
    <t>PAI-GRA-015</t>
  </si>
  <si>
    <t>M3</t>
  </si>
  <si>
    <t>8.7</t>
  </si>
  <si>
    <t>8.8</t>
  </si>
  <si>
    <t>Separador de grama</t>
  </si>
  <si>
    <t>M</t>
  </si>
  <si>
    <t>LIMPEZA DA OBRA</t>
  </si>
  <si>
    <t>9.1</t>
  </si>
  <si>
    <t>Limpeza geral da obra</t>
  </si>
  <si>
    <t>LIM-GER-005</t>
  </si>
  <si>
    <t>LIMPEZA</t>
  </si>
  <si>
    <t>PERGOLADOS</t>
  </si>
  <si>
    <t>7.4</t>
  </si>
  <si>
    <t>7.5</t>
  </si>
  <si>
    <t>7.6</t>
  </si>
  <si>
    <t xml:space="preserve"> PERFURAÇÃO DE ESTACA BROCA A TRADO MANUAL D = 150 MM </t>
  </si>
  <si>
    <t>FUN-TRA-005</t>
  </si>
  <si>
    <t>CORTE, DOBRA E MONTAGEM DE AÇO CA-50 DIÂMETRO (6,3MM A 12,5MM)</t>
  </si>
  <si>
    <t>Kg</t>
  </si>
  <si>
    <t>ARM-AÇO-005</t>
  </si>
  <si>
    <t xml:space="preserve">FORMA E DESFORMA DE TÁBUA E SARRAFO, REAPROVEIT. (3X), EXCLUSIVE ESCORAMENTO
</t>
  </si>
  <si>
    <t>EST-FOR-005</t>
  </si>
  <si>
    <t>FORN. DE CONCRETO ESTRUT, PREP. EM OBRA, FCK 20 MPA, INC. LANÇ, ADENS. E ACABAM.</t>
  </si>
  <si>
    <t>EST-CON-030</t>
  </si>
  <si>
    <t>VIGA DE MADEIRA APARELHADA, EM PEROBINHA (6 X 12)</t>
  </si>
  <si>
    <t>VIGA DE MADEIRA APARELHADA, EM PEROBINHA (6 X 8)</t>
  </si>
  <si>
    <t>10.1</t>
  </si>
  <si>
    <t>BANCOS DE CONCRETO</t>
  </si>
  <si>
    <t>9.2</t>
  </si>
  <si>
    <t>5.3</t>
  </si>
  <si>
    <t>5.4</t>
  </si>
  <si>
    <t>CRONOGRAMA FÍSICO-FINANCEIRO</t>
  </si>
  <si>
    <t>VALORES</t>
  </si>
  <si>
    <t>EXECUÇÃO</t>
  </si>
  <si>
    <t>EM R$</t>
  </si>
  <si>
    <t>1º MÊS</t>
  </si>
  <si>
    <t>2º MÊS</t>
  </si>
  <si>
    <t>3º MÊS</t>
  </si>
  <si>
    <t>SERVIÇOS</t>
  </si>
  <si>
    <t>VALOR</t>
  </si>
  <si>
    <t>LIMPEZA GERAL</t>
  </si>
  <si>
    <t>TOTAL ACUMULADO</t>
  </si>
  <si>
    <t>MEMÓRIA DE CÁLCULO</t>
  </si>
  <si>
    <t>MEMÓRIA</t>
  </si>
  <si>
    <t>TOTAL DO ITEM</t>
  </si>
  <si>
    <t>REFORMA DA PRAÇA DA ARVORE</t>
  </si>
  <si>
    <t>8.9</t>
  </si>
  <si>
    <t>8.10</t>
  </si>
  <si>
    <t>8.11</t>
  </si>
  <si>
    <t>8.12</t>
  </si>
  <si>
    <t>Plantio e preparo de covas de forração em geral, c/ fornecimento das mudas de GOTAS DE ORVALHO</t>
  </si>
  <si>
    <t>Plantio e preparo de covas de forração em geral, c/ fornecimento das mudas de SINGÔNIO</t>
  </si>
  <si>
    <t>Plantio e preparo de covas de forração em geral, c/ fornecimento das mudas de CAPIM TEXANO BRANCO</t>
  </si>
  <si>
    <t>Plantio e preparo de covas de forração em geral, c/ fornecimento das mudas de CAPIM TEXANO VERMELHO</t>
  </si>
  <si>
    <t>Plantio e preparo de covas de forração em geral, c/ fornecimento das mudas de FORRAÇÃO BARBA DE SERPENTE</t>
  </si>
  <si>
    <t>8.13</t>
  </si>
  <si>
    <t>BAIRRO: FRANCISCA AUGUSTA RIOS</t>
  </si>
  <si>
    <t>9.3</t>
  </si>
  <si>
    <t>3 - O preço do paisagismo (valor das plantas) foi tirada da compra feita pela PMPA nº 137/2018 mais o valor do plantio</t>
  </si>
  <si>
    <t>4 - A manutenção do paisagismo da praça deverá ser por um período de 1 (hum) ano;</t>
  </si>
  <si>
    <t>pela tabela do SETOP;</t>
  </si>
  <si>
    <t>8.14</t>
  </si>
  <si>
    <t>8.15</t>
  </si>
  <si>
    <t>Fornecimento, plantio de grama esmeralda em placas, inclusive terra vegetal e conservação por 30 dias</t>
  </si>
  <si>
    <t>OBSERVAÇÕES:</t>
  </si>
  <si>
    <t>Plantio e preparo de covas de árvores H Min. 1,80 m; com cova 60x60x60 cm, c/ fornecim. das mudas de ALDRAGO</t>
  </si>
  <si>
    <t>Plantio e preparo de covas de árvores H Min. 1,80 m; com cova 60x60x60 cm, c/ fornecim. das mudas de COPAÍBA</t>
  </si>
  <si>
    <t>Plantio e preparo de covas de árvores H Min. 1,80 m; com cova 60x60x60 cm, c/ fornecim. das mudas de CICA REVOLUTA</t>
  </si>
  <si>
    <t>Plantio e preparo de covas de árvores H Min. 1,80 m; com cova 60x60x60 cm, c/ fornecim. das mudas de AZALÉIA</t>
  </si>
  <si>
    <t>10.2</t>
  </si>
  <si>
    <t>PINTURA</t>
  </si>
  <si>
    <t xml:space="preserve">PINTURA PRESERVATIVA COM CUPINICIDA EM MADEIRA SECA, DUAS (2) DEMÃOS, INCLUSIVE DUAS (2) </t>
  </si>
  <si>
    <t>DEMÃOS DE VERNIZ SINTÉTICO MARÍTIMO, ACABAMENTO TIPO FOSCO</t>
  </si>
  <si>
    <t>PIN-PER-005</t>
  </si>
  <si>
    <t>PINTURA ACRÍLICA PARA PISO EM PASSEIO/SUPERFÍCIE CIMENTADA, DUAS (2) DEMÃOS</t>
  </si>
  <si>
    <t>PIN-ACR-025</t>
  </si>
  <si>
    <t>1 - Os preços foram obtidos na Tabela SETOP (janeiro/19) s/ deson. e SINAPI (abril/19) s/ desoneração;</t>
  </si>
  <si>
    <t>2 - O BDI aplicado é de 24,23% sobre as Tabelas acima citadas;</t>
  </si>
  <si>
    <t>DATA: 23/05/2019</t>
  </si>
  <si>
    <t>11.1</t>
  </si>
  <si>
    <t>REFORMA DA PRAÇA DA ÁRVORE GRANDE</t>
  </si>
  <si>
    <t>DESCRIMINAÇÃO DOS SERVIÇOS</t>
  </si>
  <si>
    <t>DEMOLIÇÃO DE PISO CIMENTADO</t>
  </si>
  <si>
    <t>DEMOLIÇÃO DE ALVENARIA</t>
  </si>
  <si>
    <t>DEMOLIÇÃO DE REBOCO</t>
  </si>
  <si>
    <t xml:space="preserve"> TRANSP. DE MAT. DEMOLIDO EM CAÇAMBA </t>
  </si>
  <si>
    <t>CORTE E DESATERRO P/ REGULARIZAÇÃO</t>
  </si>
  <si>
    <t>ATERRO COMPACTADO C/ PLACA VIBRATÓRIA</t>
  </si>
  <si>
    <t>ALVENARIA TIJOLOS E=10 CM</t>
  </si>
  <si>
    <t>ALVENARIA TIJOLOS E=20 CM</t>
  </si>
  <si>
    <t>CHAPISCO</t>
  </si>
  <si>
    <t>REVESTIMENTO EM PEDRA MIRACEMA</t>
  </si>
  <si>
    <t>PISO INTERTRAVADO COR NATURAL</t>
  </si>
  <si>
    <t>PISO INTERTRAVADO COLORIDO</t>
  </si>
  <si>
    <t xml:space="preserve">CONTRAPISO </t>
  </si>
  <si>
    <t>PISO DE BORRACHA</t>
  </si>
  <si>
    <t>PINTURA EM VERNIZ</t>
  </si>
  <si>
    <t>PINTURA ACRÍLICA P/ PISO</t>
  </si>
  <si>
    <t>LIMPEZA GERAL DA OBRA</t>
  </si>
  <si>
    <t>[(0,06 + 0,12)X2 X 24 + (0,06 + 0,08)X2 X 14] = 12,56</t>
  </si>
  <si>
    <t>Área planta = 2.218,90 m2</t>
  </si>
  <si>
    <t>(12,00 + 58,50 + 80,40 + 11,30 + 11,76) = 173,96 m2 - extraidos da planta</t>
  </si>
  <si>
    <t>(12,00 + 30,65 + 4,65) = 47,30 m2</t>
  </si>
  <si>
    <t>(13,60 + 13,50 + 27,20) = 54,30 m2</t>
  </si>
  <si>
    <t>[(840,00 x 0,05) + (47,80 x 0,15) + (73,7 x 0,02) = 50,64 m3</t>
  </si>
  <si>
    <t>Extraído pela planta no autocad = 804,00 m2</t>
  </si>
  <si>
    <t>Extraído pela planta no autocad = 255,00 m2</t>
  </si>
  <si>
    <t>Extraído pela planta no autocad = 95,00 m2</t>
  </si>
  <si>
    <t>REMOÇÃO DE BANCOS DE CONCRETO</t>
  </si>
  <si>
    <t>Extraído pela planta no Autocad = 840,00 m2</t>
  </si>
  <si>
    <t>[(38,80 + 19,90 + 34,10 + 17,00 + 22,50) x 0,30] + [(27,00 x 0,30)] = 47,80 m2</t>
  </si>
  <si>
    <t>[(49,00 + 27,00 + 58,00) x 0,55] = 73,70 m2</t>
  </si>
  <si>
    <t>Extraído pela planta no autocad = 26,10 m2</t>
  </si>
  <si>
    <t>4.3</t>
  </si>
  <si>
    <t xml:space="preserve">IMPERMEABILIZAÇÃO COM MANTA ASFÁLTICA PRÉ-FABRICADA, E = 4 MM </t>
  </si>
  <si>
    <t>IMP-ASF-005</t>
  </si>
  <si>
    <t>REVESTIMENTO EM MANTA ASFÁLTICA</t>
  </si>
  <si>
    <t>(34,10 x 0,50) = 17,05 m2</t>
  </si>
  <si>
    <t>ASSENTAMENTO DOS CORPOS DE PROVA COMO CANTEIRO</t>
  </si>
  <si>
    <t>3.3</t>
  </si>
  <si>
    <t>ALVENARIA EM CORPOS DE PROVA</t>
  </si>
  <si>
    <t>(161 X 0,15) = 24,7 M</t>
  </si>
  <si>
    <t>[(193,42 x 0,50) + (62,33 x 0,30) + 60,45 x0,70)] = 157,72 m3</t>
  </si>
  <si>
    <t>(93,33 x 0,60) = 55,99 m3</t>
  </si>
  <si>
    <t>KG</t>
  </si>
  <si>
    <t>FERRAGEM Ø ≤ 3/8" (bancos)</t>
  </si>
  <si>
    <t>FORMA E DESFORMA (pergolado)</t>
  </si>
  <si>
    <t>FORMA E DESFORMA (bancos)</t>
  </si>
  <si>
    <t>FERRAGEM Ø ≤ 3/8" (pergolados)</t>
  </si>
  <si>
    <t>CONCRETO ESTRUT. FCk 20 Mpa (pergolados)</t>
  </si>
  <si>
    <t>CONCRETO ESTRUT. FCk 20 Mpa (bancos)</t>
  </si>
  <si>
    <t>[(0,25 x 2,5) x 4 x 4 = 10,0 m2</t>
  </si>
  <si>
    <t>Seixo rolado Nº 3 (fornecimento e espalhamento)</t>
  </si>
  <si>
    <t>[(0,25 x 0,25 x 2,5)x4 + (0,6 x 0,6 x 0,2)x4] = 0,91 m3</t>
  </si>
  <si>
    <t>[70 kg/m3 concreto) = 1,69 x 70 = 118,00 kg</t>
  </si>
  <si>
    <t>[70 kg/m3 concreto) = 0,913 x 70 = 64,00 kg</t>
  </si>
  <si>
    <r>
      <t>[(</t>
    </r>
    <r>
      <rPr>
        <sz val="11"/>
        <color indexed="8"/>
        <rFont val="Calibri"/>
        <family val="2"/>
      </rPr>
      <t>¶</t>
    </r>
    <r>
      <rPr>
        <sz val="11"/>
        <color indexed="8"/>
        <rFont val="Arial"/>
        <family val="2"/>
      </rPr>
      <t>x5,25²/4 - ¶x4,15²/4) + (¶x3,1²/4 - ¶x2,0²/4)x2] x 0,1 = 1,69 m3</t>
    </r>
  </si>
  <si>
    <t>[(¶ x 5,25 + ¶ x4,15) + (¶ x3,1 + ¶ x 2,0) x2] x 0,1 = 7,41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</si>
</sst>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sz val="20"/>
      <color indexed="8"/>
      <name val="Arial"/>
      <family val="2"/>
    </font>
    <font>
      <b/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theme="0"/>
      <name val="Arial"/>
      <family val="2"/>
    </font>
    <font>
      <sz val="20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0" fontId="1" fillId="0" borderId="0" xfId="0" applyFont="1"/>
    <xf numFmtId="0" fontId="1" fillId="0" borderId="0" xfId="0" applyFont="1" applyBorder="1"/>
    <xf numFmtId="4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4" fontId="5" fillId="0" borderId="4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7" fillId="2" borderId="4" xfId="0" applyFont="1" applyFill="1" applyBorder="1" applyAlignment="1" applyProtection="1">
      <alignment horizontal="left"/>
    </xf>
    <xf numFmtId="4" fontId="5" fillId="0" borderId="4" xfId="0" applyNumberFormat="1" applyFont="1" applyFill="1" applyBorder="1" applyAlignment="1">
      <alignment horizontal="right"/>
    </xf>
    <xf numFmtId="0" fontId="8" fillId="0" borderId="4" xfId="0" applyFont="1" applyFill="1" applyBorder="1" applyAlignment="1" applyProtection="1">
      <alignment horizontal="right"/>
    </xf>
    <xf numFmtId="0" fontId="8" fillId="0" borderId="4" xfId="0" applyFont="1" applyFill="1" applyBorder="1" applyAlignment="1" applyProtection="1">
      <alignment horizontal="left"/>
    </xf>
    <xf numFmtId="0" fontId="6" fillId="0" borderId="4" xfId="0" applyFont="1" applyFill="1" applyBorder="1" applyAlignment="1">
      <alignment horizontal="right"/>
    </xf>
    <xf numFmtId="4" fontId="5" fillId="0" borderId="4" xfId="0" applyNumberFormat="1" applyFont="1" applyBorder="1"/>
    <xf numFmtId="0" fontId="6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" fontId="5" fillId="0" borderId="7" xfId="0" applyNumberFormat="1" applyFont="1" applyBorder="1" applyAlignment="1">
      <alignment horizontal="right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center"/>
    </xf>
    <xf numFmtId="4" fontId="5" fillId="0" borderId="4" xfId="0" applyNumberFormat="1" applyFont="1" applyBorder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center"/>
    </xf>
    <xf numFmtId="4" fontId="9" fillId="2" borderId="0" xfId="0" applyNumberFormat="1" applyFont="1" applyFill="1" applyBorder="1" applyAlignment="1">
      <alignment horizontal="right"/>
    </xf>
    <xf numFmtId="0" fontId="5" fillId="0" borderId="4" xfId="0" applyFont="1" applyBorder="1"/>
    <xf numFmtId="4" fontId="9" fillId="2" borderId="14" xfId="0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3" fillId="0" borderId="15" xfId="0" applyFont="1" applyBorder="1"/>
    <xf numFmtId="0" fontId="4" fillId="0" borderId="17" xfId="0" applyFont="1" applyBorder="1"/>
    <xf numFmtId="4" fontId="5" fillId="0" borderId="18" xfId="0" applyNumberFormat="1" applyFont="1" applyBorder="1" applyAlignment="1">
      <alignment horizontal="right"/>
    </xf>
    <xf numFmtId="0" fontId="4" fillId="0" borderId="19" xfId="0" applyFont="1" applyBorder="1"/>
    <xf numFmtId="4" fontId="5" fillId="0" borderId="16" xfId="0" applyNumberFormat="1" applyFont="1" applyBorder="1" applyAlignment="1">
      <alignment horizontal="right"/>
    </xf>
    <xf numFmtId="0" fontId="4" fillId="0" borderId="20" xfId="0" applyFont="1" applyBorder="1"/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Fill="1" applyBorder="1" applyAlignment="1">
      <alignment horizontal="right"/>
    </xf>
    <xf numFmtId="4" fontId="6" fillId="0" borderId="25" xfId="0" applyNumberFormat="1" applyFont="1" applyFill="1" applyBorder="1" applyAlignment="1">
      <alignment horizontal="right"/>
    </xf>
    <xf numFmtId="0" fontId="4" fillId="0" borderId="22" xfId="0" applyFont="1" applyBorder="1" applyAlignment="1">
      <alignment horizontal="left" indent="1"/>
    </xf>
    <xf numFmtId="4" fontId="6" fillId="0" borderId="25" xfId="0" applyNumberFormat="1" applyFont="1" applyBorder="1" applyAlignment="1">
      <alignment horizontal="right"/>
    </xf>
    <xf numFmtId="0" fontId="4" fillId="0" borderId="15" xfId="0" applyFont="1" applyBorder="1"/>
    <xf numFmtId="0" fontId="4" fillId="0" borderId="26" xfId="0" applyFont="1" applyBorder="1"/>
    <xf numFmtId="4" fontId="5" fillId="0" borderId="16" xfId="0" applyNumberFormat="1" applyFont="1" applyBorder="1"/>
    <xf numFmtId="0" fontId="5" fillId="0" borderId="16" xfId="0" applyFont="1" applyBorder="1"/>
    <xf numFmtId="0" fontId="2" fillId="0" borderId="15" xfId="0" applyFont="1" applyBorder="1"/>
    <xf numFmtId="0" fontId="2" fillId="0" borderId="22" xfId="0" applyFont="1" applyBorder="1"/>
    <xf numFmtId="0" fontId="5" fillId="0" borderId="25" xfId="0" applyFont="1" applyBorder="1"/>
    <xf numFmtId="0" fontId="1" fillId="0" borderId="22" xfId="0" applyFont="1" applyBorder="1"/>
    <xf numFmtId="0" fontId="2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4" fontId="6" fillId="0" borderId="25" xfId="0" applyNumberFormat="1" applyFont="1" applyBorder="1"/>
    <xf numFmtId="4" fontId="5" fillId="2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7" fillId="0" borderId="4" xfId="0" applyFont="1" applyFill="1" applyBorder="1" applyAlignment="1">
      <alignment horizontal="left"/>
    </xf>
    <xf numFmtId="0" fontId="12" fillId="0" borderId="63" xfId="0" applyFont="1" applyFill="1" applyBorder="1" applyAlignment="1" applyProtection="1">
      <alignment horizontal="center"/>
    </xf>
    <xf numFmtId="4" fontId="12" fillId="0" borderId="62" xfId="0" applyNumberFormat="1" applyFont="1" applyFill="1" applyBorder="1" applyAlignment="1" applyProtection="1">
      <alignment vertical="center"/>
    </xf>
    <xf numFmtId="0" fontId="14" fillId="2" borderId="1" xfId="0" applyFont="1" applyFill="1" applyBorder="1" applyAlignment="1"/>
    <xf numFmtId="0" fontId="14" fillId="2" borderId="0" xfId="0" applyFont="1" applyFill="1" applyBorder="1" applyAlignment="1"/>
    <xf numFmtId="4" fontId="1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/>
    <xf numFmtId="0" fontId="14" fillId="2" borderId="3" xfId="0" applyFont="1" applyFill="1" applyBorder="1"/>
    <xf numFmtId="4" fontId="13" fillId="2" borderId="33" xfId="0" applyNumberFormat="1" applyFont="1" applyFill="1" applyBorder="1" applyAlignment="1"/>
    <xf numFmtId="4" fontId="15" fillId="2" borderId="33" xfId="0" applyNumberFormat="1" applyFont="1" applyFill="1" applyBorder="1" applyAlignment="1"/>
    <xf numFmtId="4" fontId="13" fillId="2" borderId="34" xfId="0" applyNumberFormat="1" applyFont="1" applyFill="1" applyBorder="1" applyAlignment="1"/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4" fontId="1" fillId="2" borderId="37" xfId="0" applyNumberFormat="1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2" borderId="42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4" fontId="1" fillId="2" borderId="46" xfId="0" applyNumberFormat="1" applyFont="1" applyFill="1" applyBorder="1"/>
    <xf numFmtId="4" fontId="1" fillId="2" borderId="44" xfId="0" applyNumberFormat="1" applyFont="1" applyFill="1" applyBorder="1" applyAlignment="1">
      <alignment horizontal="center"/>
    </xf>
    <xf numFmtId="4" fontId="1" fillId="2" borderId="47" xfId="0" applyNumberFormat="1" applyFont="1" applyFill="1" applyBorder="1" applyAlignment="1">
      <alignment horizontal="right"/>
    </xf>
    <xf numFmtId="9" fontId="1" fillId="3" borderId="51" xfId="0" applyNumberFormat="1" applyFont="1" applyFill="1" applyBorder="1" applyAlignment="1">
      <alignment horizontal="center"/>
    </xf>
    <xf numFmtId="9" fontId="1" fillId="0" borderId="48" xfId="0" applyNumberFormat="1" applyFont="1" applyBorder="1" applyAlignment="1">
      <alignment horizontal="center"/>
    </xf>
    <xf numFmtId="9" fontId="1" fillId="3" borderId="52" xfId="0" applyNumberFormat="1" applyFont="1" applyFill="1" applyBorder="1" applyAlignment="1">
      <alignment horizontal="right"/>
    </xf>
    <xf numFmtId="4" fontId="1" fillId="2" borderId="53" xfId="0" applyNumberFormat="1" applyFont="1" applyFill="1" applyBorder="1" applyAlignment="1">
      <alignment horizontal="center"/>
    </xf>
    <xf numFmtId="4" fontId="1" fillId="2" borderId="56" xfId="0" applyNumberFormat="1" applyFont="1" applyFill="1" applyBorder="1" applyAlignment="1">
      <alignment horizontal="center"/>
    </xf>
    <xf numFmtId="4" fontId="1" fillId="2" borderId="56" xfId="0" applyNumberFormat="1" applyFont="1" applyFill="1" applyBorder="1" applyAlignment="1">
      <alignment horizontal="right"/>
    </xf>
    <xf numFmtId="9" fontId="1" fillId="3" borderId="58" xfId="0" applyNumberFormat="1" applyFont="1" applyFill="1" applyBorder="1" applyAlignment="1">
      <alignment horizontal="center"/>
    </xf>
    <xf numFmtId="9" fontId="1" fillId="0" borderId="35" xfId="0" applyNumberFormat="1" applyFont="1" applyBorder="1" applyAlignment="1">
      <alignment horizontal="center"/>
    </xf>
    <xf numFmtId="9" fontId="1" fillId="3" borderId="59" xfId="0" applyNumberFormat="1" applyFont="1" applyFill="1" applyBorder="1" applyAlignment="1">
      <alignment horizontal="right"/>
    </xf>
    <xf numFmtId="4" fontId="1" fillId="2" borderId="60" xfId="0" applyNumberFormat="1" applyFont="1" applyFill="1" applyBorder="1" applyAlignment="1">
      <alignment horizontal="center"/>
    </xf>
    <xf numFmtId="9" fontId="1" fillId="3" borderId="61" xfId="0" applyNumberFormat="1" applyFont="1" applyFill="1" applyBorder="1" applyAlignment="1">
      <alignment horizontal="center"/>
    </xf>
    <xf numFmtId="9" fontId="1" fillId="2" borderId="35" xfId="0" applyNumberFormat="1" applyFont="1" applyFill="1" applyBorder="1" applyAlignment="1">
      <alignment horizontal="center"/>
    </xf>
    <xf numFmtId="4" fontId="1" fillId="2" borderId="62" xfId="0" applyNumberFormat="1" applyFont="1" applyFill="1" applyBorder="1" applyAlignment="1">
      <alignment horizontal="right"/>
    </xf>
    <xf numFmtId="9" fontId="1" fillId="3" borderId="35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 applyProtection="1">
      <alignment horizontal="center"/>
    </xf>
    <xf numFmtId="4" fontId="1" fillId="2" borderId="27" xfId="0" applyNumberFormat="1" applyFont="1" applyFill="1" applyBorder="1" applyAlignment="1">
      <alignment horizontal="center"/>
    </xf>
    <xf numFmtId="4" fontId="11" fillId="2" borderId="53" xfId="0" applyNumberFormat="1" applyFont="1" applyFill="1" applyBorder="1" applyAlignment="1" applyProtection="1">
      <alignment horizontal="center"/>
    </xf>
    <xf numFmtId="9" fontId="1" fillId="2" borderId="58" xfId="0" applyNumberFormat="1" applyFont="1" applyFill="1" applyBorder="1" applyAlignment="1">
      <alignment horizontal="center"/>
    </xf>
    <xf numFmtId="4" fontId="1" fillId="0" borderId="27" xfId="0" applyNumberFormat="1" applyFont="1" applyBorder="1" applyAlignment="1">
      <alignment horizontal="center"/>
    </xf>
    <xf numFmtId="4" fontId="1" fillId="2" borderId="56" xfId="0" applyNumberFormat="1" applyFont="1" applyFill="1" applyBorder="1" applyAlignment="1">
      <alignment vertical="center"/>
    </xf>
    <xf numFmtId="0" fontId="1" fillId="0" borderId="58" xfId="0" applyFont="1" applyBorder="1" applyAlignment="1">
      <alignment horizontal="center"/>
    </xf>
    <xf numFmtId="4" fontId="13" fillId="0" borderId="61" xfId="0" applyNumberFormat="1" applyFont="1" applyBorder="1" applyAlignment="1">
      <alignment vertical="center"/>
    </xf>
    <xf numFmtId="4" fontId="13" fillId="2" borderId="61" xfId="0" applyNumberFormat="1" applyFont="1" applyFill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4" fontId="13" fillId="2" borderId="62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33" xfId="0" applyBorder="1" applyAlignment="1"/>
    <xf numFmtId="0" fontId="0" fillId="0" borderId="34" xfId="0" applyBorder="1" applyAlignment="1"/>
    <xf numFmtId="4" fontId="13" fillId="2" borderId="0" xfId="0" applyNumberFormat="1" applyFont="1" applyFill="1" applyBorder="1" applyAlignment="1">
      <alignment horizontal="center"/>
    </xf>
    <xf numFmtId="9" fontId="1" fillId="2" borderId="61" xfId="0" applyNumberFormat="1" applyFont="1" applyFill="1" applyBorder="1" applyAlignment="1">
      <alignment horizontal="center"/>
    </xf>
    <xf numFmtId="9" fontId="11" fillId="3" borderId="58" xfId="0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4" fontId="5" fillId="2" borderId="4" xfId="0" applyNumberFormat="1" applyFont="1" applyFill="1" applyBorder="1"/>
    <xf numFmtId="0" fontId="7" fillId="2" borderId="4" xfId="0" applyFont="1" applyFill="1" applyBorder="1" applyAlignment="1" applyProtection="1"/>
    <xf numFmtId="0" fontId="5" fillId="0" borderId="4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5" fillId="0" borderId="6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0" fillId="0" borderId="0" xfId="0"/>
    <xf numFmtId="0" fontId="7" fillId="2" borderId="4" xfId="0" applyFont="1" applyFill="1" applyBorder="1" applyAlignment="1" applyProtection="1">
      <alignment horizontal="center"/>
    </xf>
    <xf numFmtId="9" fontId="1" fillId="2" borderId="31" xfId="0" applyNumberFormat="1" applyFont="1" applyFill="1" applyBorder="1" applyAlignment="1">
      <alignment horizontal="left"/>
    </xf>
    <xf numFmtId="9" fontId="1" fillId="2" borderId="33" xfId="0" applyNumberFormat="1" applyFont="1" applyFill="1" applyBorder="1" applyAlignment="1">
      <alignment horizontal="left"/>
    </xf>
    <xf numFmtId="9" fontId="1" fillId="2" borderId="32" xfId="0" applyNumberFormat="1" applyFont="1" applyFill="1" applyBorder="1" applyAlignment="1">
      <alignment horizontal="left"/>
    </xf>
    <xf numFmtId="9" fontId="1" fillId="2" borderId="34" xfId="0" applyNumberFormat="1" applyFont="1" applyFill="1" applyBorder="1" applyAlignment="1">
      <alignment horizontal="left"/>
    </xf>
    <xf numFmtId="9" fontId="1" fillId="2" borderId="0" xfId="0" applyNumberFormat="1" applyFont="1" applyFill="1" applyBorder="1" applyAlignment="1">
      <alignment horizontal="left"/>
    </xf>
    <xf numFmtId="9" fontId="1" fillId="2" borderId="16" xfId="0" applyNumberFormat="1" applyFont="1" applyFill="1" applyBorder="1" applyAlignment="1">
      <alignment horizontal="left"/>
    </xf>
    <xf numFmtId="0" fontId="0" fillId="0" borderId="0" xfId="0"/>
    <xf numFmtId="0" fontId="0" fillId="0" borderId="16" xfId="0" applyBorder="1"/>
    <xf numFmtId="4" fontId="11" fillId="2" borderId="19" xfId="0" applyNumberFormat="1" applyFont="1" applyFill="1" applyBorder="1" applyAlignment="1" applyProtection="1">
      <alignment horizontal="center"/>
    </xf>
    <xf numFmtId="4" fontId="1" fillId="2" borderId="15" xfId="0" applyNumberFormat="1" applyFont="1" applyFill="1" applyBorder="1" applyAlignment="1">
      <alignment horizontal="center"/>
    </xf>
    <xf numFmtId="4" fontId="1" fillId="2" borderId="62" xfId="0" applyNumberFormat="1" applyFont="1" applyFill="1" applyBorder="1" applyAlignment="1">
      <alignment vertical="center"/>
    </xf>
    <xf numFmtId="9" fontId="11" fillId="2" borderId="61" xfId="0" applyNumberFormat="1" applyFont="1" applyFill="1" applyBorder="1" applyAlignment="1" applyProtection="1">
      <alignment horizontal="center"/>
    </xf>
    <xf numFmtId="9" fontId="1" fillId="3" borderId="61" xfId="0" applyNumberFormat="1" applyFont="1" applyFill="1" applyBorder="1" applyAlignment="1">
      <alignment vertical="center"/>
    </xf>
    <xf numFmtId="0" fontId="1" fillId="0" borderId="70" xfId="0" applyFont="1" applyBorder="1" applyAlignment="1">
      <alignment horizontal="center"/>
    </xf>
    <xf numFmtId="4" fontId="1" fillId="2" borderId="69" xfId="0" applyNumberFormat="1" applyFont="1" applyFill="1" applyBorder="1" applyAlignment="1">
      <alignment horizontal="center"/>
    </xf>
    <xf numFmtId="0" fontId="1" fillId="0" borderId="69" xfId="0" applyFont="1" applyBorder="1" applyAlignment="1">
      <alignment horizontal="center"/>
    </xf>
    <xf numFmtId="4" fontId="7" fillId="2" borderId="4" xfId="0" applyNumberFormat="1" applyFont="1" applyFill="1" applyBorder="1" applyAlignment="1" applyProtection="1"/>
    <xf numFmtId="4" fontId="17" fillId="0" borderId="69" xfId="0" applyNumberFormat="1" applyFont="1" applyBorder="1"/>
    <xf numFmtId="0" fontId="7" fillId="0" borderId="11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" fontId="6" fillId="0" borderId="3" xfId="0" applyNumberFormat="1" applyFont="1" applyBorder="1" applyAlignment="1">
      <alignment horizontal="left"/>
    </xf>
    <xf numFmtId="4" fontId="6" fillId="0" borderId="2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4" fontId="6" fillId="0" borderId="0" xfId="0" applyNumberFormat="1" applyFont="1" applyBorder="1" applyAlignment="1">
      <alignment horizontal="left"/>
    </xf>
    <xf numFmtId="4" fontId="6" fillId="0" borderId="16" xfId="0" applyNumberFormat="1" applyFont="1" applyBorder="1" applyAlignment="1">
      <alignment horizontal="left"/>
    </xf>
    <xf numFmtId="0" fontId="1" fillId="2" borderId="40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9" fontId="1" fillId="2" borderId="40" xfId="0" applyNumberFormat="1" applyFont="1" applyFill="1" applyBorder="1" applyAlignment="1">
      <alignment horizontal="center" vertical="center"/>
    </xf>
    <xf numFmtId="9" fontId="1" fillId="2" borderId="67" xfId="0" applyNumberFormat="1" applyFont="1" applyFill="1" applyBorder="1" applyAlignment="1">
      <alignment horizontal="center" vertical="center"/>
    </xf>
    <xf numFmtId="9" fontId="1" fillId="2" borderId="62" xfId="0" applyNumberFormat="1" applyFont="1" applyFill="1" applyBorder="1" applyAlignment="1">
      <alignment horizontal="center" vertical="center"/>
    </xf>
    <xf numFmtId="9" fontId="1" fillId="2" borderId="30" xfId="0" applyNumberFormat="1" applyFont="1" applyFill="1" applyBorder="1" applyAlignment="1">
      <alignment horizontal="left"/>
    </xf>
    <xf numFmtId="9" fontId="1" fillId="2" borderId="31" xfId="0" applyNumberFormat="1" applyFont="1" applyFill="1" applyBorder="1" applyAlignment="1">
      <alignment horizontal="left"/>
    </xf>
    <xf numFmtId="9" fontId="1" fillId="2" borderId="68" xfId="0" applyNumberFormat="1" applyFont="1" applyFill="1" applyBorder="1" applyAlignment="1">
      <alignment horizontal="left"/>
    </xf>
    <xf numFmtId="9" fontId="1" fillId="2" borderId="33" xfId="0" applyNumberFormat="1" applyFont="1" applyFill="1" applyBorder="1" applyAlignment="1">
      <alignment horizontal="left"/>
    </xf>
    <xf numFmtId="0" fontId="11" fillId="2" borderId="40" xfId="0" applyFont="1" applyFill="1" applyBorder="1" applyAlignment="1" applyProtection="1">
      <alignment horizontal="center" vertical="center"/>
    </xf>
    <xf numFmtId="0" fontId="11" fillId="2" borderId="62" xfId="0" applyFont="1" applyFill="1" applyBorder="1" applyAlignment="1" applyProtection="1">
      <alignment horizontal="center" vertical="center"/>
    </xf>
    <xf numFmtId="4" fontId="17" fillId="2" borderId="40" xfId="0" applyNumberFormat="1" applyFont="1" applyFill="1" applyBorder="1" applyAlignment="1">
      <alignment horizontal="center" vertical="center"/>
    </xf>
    <xf numFmtId="4" fontId="17" fillId="2" borderId="67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  <xf numFmtId="4" fontId="1" fillId="2" borderId="30" xfId="0" applyNumberFormat="1" applyFont="1" applyFill="1" applyBorder="1" applyAlignment="1">
      <alignment horizontal="left"/>
    </xf>
    <xf numFmtId="4" fontId="1" fillId="2" borderId="31" xfId="0" applyNumberFormat="1" applyFont="1" applyFill="1" applyBorder="1" applyAlignment="1">
      <alignment horizontal="left"/>
    </xf>
    <xf numFmtId="4" fontId="1" fillId="2" borderId="68" xfId="0" applyNumberFormat="1" applyFont="1" applyFill="1" applyBorder="1" applyAlignment="1">
      <alignment horizontal="left"/>
    </xf>
    <xf numFmtId="4" fontId="1" fillId="2" borderId="33" xfId="0" applyNumberFormat="1" applyFont="1" applyFill="1" applyBorder="1" applyAlignment="1">
      <alignment horizontal="left"/>
    </xf>
    <xf numFmtId="0" fontId="11" fillId="2" borderId="40" xfId="0" applyFont="1" applyFill="1" applyBorder="1" applyAlignment="1" applyProtection="1">
      <alignment horizontal="center"/>
    </xf>
    <xf numFmtId="0" fontId="11" fillId="2" borderId="62" xfId="0" applyFont="1" applyFill="1" applyBorder="1" applyAlignment="1" applyProtection="1">
      <alignment horizontal="center"/>
    </xf>
    <xf numFmtId="9" fontId="1" fillId="2" borderId="40" xfId="0" applyNumberFormat="1" applyFont="1" applyFill="1" applyBorder="1" applyAlignment="1">
      <alignment horizontal="center"/>
    </xf>
    <xf numFmtId="9" fontId="1" fillId="2" borderId="62" xfId="0" applyNumberFormat="1" applyFont="1" applyFill="1" applyBorder="1" applyAlignment="1">
      <alignment horizontal="center"/>
    </xf>
    <xf numFmtId="9" fontId="18" fillId="2" borderId="31" xfId="0" applyNumberFormat="1" applyFont="1" applyFill="1" applyBorder="1" applyAlignment="1">
      <alignment horizontal="left"/>
    </xf>
    <xf numFmtId="9" fontId="1" fillId="2" borderId="32" xfId="0" applyNumberFormat="1" applyFont="1" applyFill="1" applyBorder="1" applyAlignment="1">
      <alignment horizontal="left"/>
    </xf>
    <xf numFmtId="9" fontId="1" fillId="2" borderId="34" xfId="0" applyNumberFormat="1" applyFont="1" applyFill="1" applyBorder="1" applyAlignment="1">
      <alignment horizontal="left"/>
    </xf>
    <xf numFmtId="0" fontId="11" fillId="2" borderId="67" xfId="0" applyFont="1" applyFill="1" applyBorder="1" applyAlignment="1" applyProtection="1">
      <alignment horizontal="center" vertical="center"/>
    </xf>
    <xf numFmtId="9" fontId="1" fillId="2" borderId="15" xfId="0" applyNumberFormat="1" applyFont="1" applyFill="1" applyBorder="1" applyAlignment="1">
      <alignment horizontal="left"/>
    </xf>
    <xf numFmtId="9" fontId="1" fillId="2" borderId="0" xfId="0" applyNumberFormat="1" applyFont="1" applyFill="1" applyBorder="1" applyAlignment="1">
      <alignment horizontal="left"/>
    </xf>
    <xf numFmtId="9" fontId="1" fillId="2" borderId="16" xfId="0" applyNumberFormat="1" applyFont="1" applyFill="1" applyBorder="1" applyAlignment="1">
      <alignment horizontal="left"/>
    </xf>
    <xf numFmtId="4" fontId="1" fillId="2" borderId="70" xfId="0" applyNumberFormat="1" applyFont="1" applyFill="1" applyBorder="1" applyAlignment="1">
      <alignment horizontal="left"/>
    </xf>
    <xf numFmtId="4" fontId="1" fillId="2" borderId="71" xfId="0" applyNumberFormat="1" applyFont="1" applyFill="1" applyBorder="1" applyAlignment="1">
      <alignment horizontal="left"/>
    </xf>
    <xf numFmtId="4" fontId="1" fillId="2" borderId="72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13" fillId="0" borderId="3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horizontal="center" vertical="center"/>
    </xf>
    <xf numFmtId="4" fontId="13" fillId="2" borderId="65" xfId="0" applyNumberFormat="1" applyFont="1" applyFill="1" applyBorder="1" applyAlignment="1">
      <alignment horizontal="center" vertical="center"/>
    </xf>
    <xf numFmtId="4" fontId="13" fillId="2" borderId="66" xfId="0" applyNumberFormat="1" applyFont="1" applyFill="1" applyBorder="1" applyAlignment="1">
      <alignment horizontal="center" vertical="center"/>
    </xf>
    <xf numFmtId="4" fontId="13" fillId="2" borderId="40" xfId="0" applyNumberFormat="1" applyFont="1" applyFill="1" applyBorder="1" applyAlignment="1">
      <alignment horizontal="center" vertical="center"/>
    </xf>
    <xf numFmtId="4" fontId="13" fillId="2" borderId="43" xfId="0" applyNumberFormat="1" applyFont="1" applyFill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2" borderId="68" xfId="0" applyFont="1" applyFill="1" applyBorder="1" applyAlignment="1">
      <alignment horizontal="left"/>
    </xf>
    <xf numFmtId="0" fontId="14" fillId="2" borderId="33" xfId="0" applyFont="1" applyFill="1" applyBorder="1" applyAlignment="1">
      <alignment horizontal="left"/>
    </xf>
    <xf numFmtId="9" fontId="18" fillId="2" borderId="30" xfId="0" applyNumberFormat="1" applyFont="1" applyFill="1" applyBorder="1" applyAlignment="1">
      <alignment horizontal="left"/>
    </xf>
    <xf numFmtId="9" fontId="18" fillId="2" borderId="68" xfId="0" applyNumberFormat="1" applyFont="1" applyFill="1" applyBorder="1" applyAlignment="1">
      <alignment horizontal="left"/>
    </xf>
    <xf numFmtId="9" fontId="18" fillId="2" borderId="33" xfId="0" applyNumberFormat="1" applyFont="1" applyFill="1" applyBorder="1" applyAlignment="1">
      <alignment horizontal="left"/>
    </xf>
    <xf numFmtId="4" fontId="13" fillId="2" borderId="57" xfId="0" applyNumberFormat="1" applyFont="1" applyFill="1" applyBorder="1" applyAlignment="1">
      <alignment horizontal="center" vertical="center"/>
    </xf>
    <xf numFmtId="4" fontId="13" fillId="2" borderId="55" xfId="0" applyNumberFormat="1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4" fontId="1" fillId="2" borderId="57" xfId="0" applyNumberFormat="1" applyFont="1" applyFill="1" applyBorder="1" applyAlignment="1">
      <alignment horizontal="center" vertical="center"/>
    </xf>
    <xf numFmtId="4" fontId="1" fillId="2" borderId="55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1" fillId="2" borderId="36" xfId="0" applyFont="1" applyFill="1" applyBorder="1" applyAlignment="1" applyProtection="1">
      <alignment horizontal="center" vertical="center"/>
    </xf>
    <xf numFmtId="0" fontId="11" fillId="2" borderId="54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4" fontId="1" fillId="2" borderId="5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" fontId="1" fillId="2" borderId="38" xfId="0" applyNumberFormat="1" applyFont="1" applyFill="1" applyBorder="1" applyAlignment="1">
      <alignment horizontal="center" vertical="center"/>
    </xf>
    <xf numFmtId="4" fontId="1" fillId="2" borderId="39" xfId="0" applyNumberFormat="1" applyFont="1" applyFill="1" applyBorder="1" applyAlignment="1">
      <alignment horizontal="center" vertical="center"/>
    </xf>
    <xf numFmtId="4" fontId="1" fillId="2" borderId="40" xfId="0" applyNumberFormat="1" applyFont="1" applyFill="1" applyBorder="1" applyAlignment="1">
      <alignment horizontal="center"/>
    </xf>
    <xf numFmtId="4" fontId="1" fillId="2" borderId="43" xfId="0" applyNumberFormat="1" applyFont="1" applyFill="1" applyBorder="1" applyAlignment="1">
      <alignment horizontal="center"/>
    </xf>
  </cellXfs>
  <cellStyles count="1">
    <cellStyle name="Normal" xfId="0" builtinId="0"/>
  </cellStyles>
  <dxfs count="95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31750</xdr:rowOff>
    </xdr:from>
    <xdr:to>
      <xdr:col>12</xdr:col>
      <xdr:colOff>2063750</xdr:colOff>
      <xdr:row>5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9375" y="793750"/>
          <a:ext cx="2063750" cy="187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99</xdr:row>
      <xdr:rowOff>31750</xdr:rowOff>
    </xdr:from>
    <xdr:to>
      <xdr:col>12</xdr:col>
      <xdr:colOff>2047875</xdr:colOff>
      <xdr:row>103</xdr:row>
      <xdr:rowOff>317500</xdr:rowOff>
    </xdr:to>
    <xdr:pic>
      <xdr:nvPicPr>
        <xdr:cNvPr id="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9375" y="16986250"/>
          <a:ext cx="204787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57"/>
  <sheetViews>
    <sheetView view="pageBreakPreview" topLeftCell="G91" zoomScale="60" zoomScaleNormal="60" workbookViewId="0">
      <selection activeCell="I74" sqref="I74"/>
    </sheetView>
  </sheetViews>
  <sheetFormatPr defaultRowHeight="15" customHeight="1" x14ac:dyDescent="0.2"/>
  <cols>
    <col min="1" max="1" width="20.5703125" style="4" customWidth="1"/>
    <col min="2" max="2" width="13.42578125" style="4" customWidth="1"/>
    <col min="3" max="3" width="9.140625" style="4" customWidth="1"/>
    <col min="4" max="4" width="12.140625" style="1" customWidth="1"/>
    <col min="5" max="5" width="10" style="2" customWidth="1"/>
    <col min="6" max="6" width="8.7109375" style="2" customWidth="1"/>
    <col min="7" max="7" width="15.28515625" style="2" customWidth="1"/>
    <col min="8" max="8" width="206.140625" style="4" customWidth="1"/>
    <col min="9" max="9" width="24.5703125" style="3" customWidth="1"/>
    <col min="10" max="10" width="24" style="9" customWidth="1"/>
    <col min="11" max="11" width="27.7109375" style="3" customWidth="1"/>
    <col min="12" max="12" width="29" style="3" customWidth="1"/>
    <col min="13" max="13" width="38.28515625" style="3" customWidth="1"/>
    <col min="14" max="14" width="9.140625" style="4"/>
    <col min="15" max="15" width="11.28515625" style="4" bestFit="1" customWidth="1"/>
    <col min="16" max="16" width="10.140625" style="4" bestFit="1" customWidth="1"/>
    <col min="17" max="17" width="9.140625" style="4"/>
    <col min="18" max="18" width="10.28515625" style="4" bestFit="1" customWidth="1"/>
    <col min="19" max="16384" width="9.140625" style="4"/>
  </cols>
  <sheetData>
    <row r="1" spans="3:13" ht="30" customHeight="1" x14ac:dyDescent="0.4">
      <c r="C1" s="50"/>
      <c r="D1" s="185" t="s">
        <v>10</v>
      </c>
      <c r="E1" s="135"/>
      <c r="F1" s="185" t="s">
        <v>0</v>
      </c>
      <c r="G1" s="38"/>
      <c r="H1" s="39" t="s">
        <v>6</v>
      </c>
      <c r="I1" s="40"/>
      <c r="J1" s="41"/>
      <c r="K1" s="40"/>
      <c r="L1" s="40"/>
      <c r="M1" s="51"/>
    </row>
    <row r="2" spans="3:13" ht="30" customHeight="1" x14ac:dyDescent="0.4">
      <c r="C2" s="52"/>
      <c r="D2" s="186"/>
      <c r="E2" s="136"/>
      <c r="F2" s="186"/>
      <c r="G2" s="179" t="s">
        <v>7</v>
      </c>
      <c r="H2" s="180"/>
      <c r="I2" s="34"/>
      <c r="J2" s="35"/>
      <c r="K2" s="34"/>
      <c r="L2" s="44">
        <v>1.2423</v>
      </c>
      <c r="M2" s="53"/>
    </row>
    <row r="3" spans="3:13" ht="30" customHeight="1" x14ac:dyDescent="0.4">
      <c r="C3" s="52"/>
      <c r="D3" s="186"/>
      <c r="E3" s="45"/>
      <c r="F3" s="186"/>
      <c r="G3" s="183" t="s">
        <v>22</v>
      </c>
      <c r="H3" s="184"/>
      <c r="I3" s="194" t="s">
        <v>171</v>
      </c>
      <c r="J3" s="194"/>
      <c r="K3" s="34"/>
      <c r="L3" s="34"/>
      <c r="M3" s="53"/>
    </row>
    <row r="4" spans="3:13" ht="30" customHeight="1" x14ac:dyDescent="0.35">
      <c r="C4" s="52"/>
      <c r="D4" s="186"/>
      <c r="E4" s="45"/>
      <c r="F4" s="186"/>
      <c r="G4" s="133"/>
      <c r="H4" s="37" t="s">
        <v>23</v>
      </c>
      <c r="I4" s="34"/>
      <c r="J4" s="35"/>
      <c r="K4" s="34"/>
      <c r="L4" s="34"/>
      <c r="M4" s="53"/>
    </row>
    <row r="5" spans="3:13" ht="30" customHeight="1" x14ac:dyDescent="0.4">
      <c r="C5" s="54"/>
      <c r="D5" s="187"/>
      <c r="E5" s="46"/>
      <c r="F5" s="187"/>
      <c r="G5" s="47"/>
      <c r="H5" s="48" t="s">
        <v>24</v>
      </c>
      <c r="I5" s="181" t="s">
        <v>8</v>
      </c>
      <c r="J5" s="181"/>
      <c r="K5" s="181"/>
      <c r="L5" s="181"/>
      <c r="M5" s="182"/>
    </row>
    <row r="6" spans="3:13" s="2" customFormat="1" ht="30" customHeight="1" x14ac:dyDescent="0.35">
      <c r="C6" s="55"/>
      <c r="D6" s="144"/>
      <c r="E6" s="17"/>
      <c r="F6" s="17"/>
      <c r="G6" s="145" t="s">
        <v>1</v>
      </c>
      <c r="H6" s="145" t="s">
        <v>2</v>
      </c>
      <c r="I6" s="146" t="s">
        <v>19</v>
      </c>
      <c r="J6" s="146" t="s">
        <v>18</v>
      </c>
      <c r="K6" s="146" t="s">
        <v>3</v>
      </c>
      <c r="L6" s="147" t="s">
        <v>9</v>
      </c>
      <c r="M6" s="148" t="s">
        <v>5</v>
      </c>
    </row>
    <row r="7" spans="3:13" s="2" customFormat="1" ht="30" customHeight="1" thickBot="1" x14ac:dyDescent="0.4">
      <c r="C7" s="55"/>
      <c r="D7" s="144"/>
      <c r="E7" s="17"/>
      <c r="F7" s="17"/>
      <c r="G7" s="149"/>
      <c r="H7" s="149"/>
      <c r="I7" s="150"/>
      <c r="J7" s="151"/>
      <c r="K7" s="151" t="s">
        <v>4</v>
      </c>
      <c r="L7" s="151" t="s">
        <v>4</v>
      </c>
      <c r="M7" s="152" t="s">
        <v>4</v>
      </c>
    </row>
    <row r="8" spans="3:13" ht="30" customHeight="1" thickTop="1" x14ac:dyDescent="0.4">
      <c r="C8" s="56"/>
      <c r="D8" s="188"/>
      <c r="E8" s="189"/>
      <c r="F8" s="190"/>
      <c r="G8" s="11">
        <v>1</v>
      </c>
      <c r="H8" s="12" t="s">
        <v>25</v>
      </c>
      <c r="I8" s="13"/>
      <c r="J8" s="14"/>
      <c r="K8" s="13"/>
      <c r="L8" s="15"/>
      <c r="M8" s="57"/>
    </row>
    <row r="9" spans="3:13" ht="30" customHeight="1" x14ac:dyDescent="0.35">
      <c r="C9" s="56"/>
      <c r="D9" s="176" t="s">
        <v>51</v>
      </c>
      <c r="E9" s="177"/>
      <c r="F9" s="178"/>
      <c r="G9" s="16" t="s">
        <v>11</v>
      </c>
      <c r="H9" s="18" t="s">
        <v>201</v>
      </c>
      <c r="I9" s="74">
        <v>8</v>
      </c>
      <c r="J9" s="140" t="s">
        <v>33</v>
      </c>
      <c r="K9" s="74">
        <v>40</v>
      </c>
      <c r="L9" s="15">
        <f>K9*L$2</f>
        <v>49.692</v>
      </c>
      <c r="M9" s="57">
        <f>L9*I9</f>
        <v>397.536</v>
      </c>
    </row>
    <row r="10" spans="3:13" ht="30" customHeight="1" x14ac:dyDescent="0.35">
      <c r="C10" s="56"/>
      <c r="D10" s="176" t="s">
        <v>57</v>
      </c>
      <c r="E10" s="177"/>
      <c r="F10" s="178"/>
      <c r="G10" s="17" t="s">
        <v>26</v>
      </c>
      <c r="H10" s="18" t="s">
        <v>56</v>
      </c>
      <c r="I10" s="74">
        <v>840</v>
      </c>
      <c r="J10" s="141" t="s">
        <v>67</v>
      </c>
      <c r="K10" s="74">
        <v>13.45</v>
      </c>
      <c r="L10" s="15">
        <f>K10*L$2</f>
        <v>16.708935</v>
      </c>
      <c r="M10" s="57">
        <f t="shared" ref="M10:M18" si="0">L10*I10</f>
        <v>14035.5054</v>
      </c>
    </row>
    <row r="11" spans="3:13" ht="30" customHeight="1" x14ac:dyDescent="0.35">
      <c r="C11" s="56"/>
      <c r="D11" s="176" t="s">
        <v>54</v>
      </c>
      <c r="E11" s="177"/>
      <c r="F11" s="178"/>
      <c r="G11" s="17" t="s">
        <v>27</v>
      </c>
      <c r="H11" s="18" t="s">
        <v>55</v>
      </c>
      <c r="I11" s="74">
        <v>47.8</v>
      </c>
      <c r="J11" s="141" t="s">
        <v>67</v>
      </c>
      <c r="K11" s="74">
        <v>100.96</v>
      </c>
      <c r="L11" s="15">
        <f>K11*L$2</f>
        <v>125.42260799999998</v>
      </c>
      <c r="M11" s="57">
        <f t="shared" si="0"/>
        <v>5995.2006623999987</v>
      </c>
    </row>
    <row r="12" spans="3:13" ht="30" customHeight="1" x14ac:dyDescent="0.35">
      <c r="C12" s="56"/>
      <c r="D12" s="176" t="s">
        <v>52</v>
      </c>
      <c r="E12" s="177"/>
      <c r="F12" s="178"/>
      <c r="G12" s="17" t="s">
        <v>28</v>
      </c>
      <c r="H12" s="18" t="s">
        <v>53</v>
      </c>
      <c r="I12" s="74">
        <v>73.7</v>
      </c>
      <c r="J12" s="141" t="s">
        <v>67</v>
      </c>
      <c r="K12" s="74">
        <v>11.77</v>
      </c>
      <c r="L12" s="15">
        <f>K12*L$2</f>
        <v>14.621870999999999</v>
      </c>
      <c r="M12" s="57">
        <f t="shared" si="0"/>
        <v>1077.6318927</v>
      </c>
    </row>
    <row r="13" spans="3:13" ht="30" customHeight="1" x14ac:dyDescent="0.35">
      <c r="C13" s="56"/>
      <c r="D13" s="176" t="s">
        <v>50</v>
      </c>
      <c r="E13" s="177"/>
      <c r="F13" s="178"/>
      <c r="G13" s="17" t="s">
        <v>29</v>
      </c>
      <c r="H13" s="18" t="s">
        <v>49</v>
      </c>
      <c r="I13" s="74">
        <v>50.64</v>
      </c>
      <c r="J13" s="140" t="s">
        <v>94</v>
      </c>
      <c r="K13" s="74">
        <v>20</v>
      </c>
      <c r="L13" s="15">
        <f>K13*L$2</f>
        <v>24.846</v>
      </c>
      <c r="M13" s="57">
        <f t="shared" si="0"/>
        <v>1258.20144</v>
      </c>
    </row>
    <row r="14" spans="3:13" ht="30" customHeight="1" x14ac:dyDescent="0.4">
      <c r="C14" s="56"/>
      <c r="D14" s="176"/>
      <c r="E14" s="177"/>
      <c r="F14" s="178"/>
      <c r="G14" s="17"/>
      <c r="H14" s="23" t="s">
        <v>12</v>
      </c>
      <c r="I14" s="74"/>
      <c r="J14" s="140"/>
      <c r="K14" s="74"/>
      <c r="L14" s="15"/>
      <c r="M14" s="61">
        <f>SUM(M9:M13)</f>
        <v>22764.075395100001</v>
      </c>
    </row>
    <row r="15" spans="3:13" ht="30" customHeight="1" x14ac:dyDescent="0.4">
      <c r="C15" s="56"/>
      <c r="D15" s="176"/>
      <c r="E15" s="177"/>
      <c r="F15" s="178"/>
      <c r="G15" s="11">
        <v>2</v>
      </c>
      <c r="H15" s="12" t="s">
        <v>34</v>
      </c>
      <c r="I15" s="74"/>
      <c r="J15" s="140"/>
      <c r="K15" s="74"/>
      <c r="L15" s="15"/>
      <c r="M15" s="57"/>
    </row>
    <row r="16" spans="3:13" ht="30" customHeight="1" x14ac:dyDescent="0.35">
      <c r="C16" s="56"/>
      <c r="D16" s="176" t="s">
        <v>69</v>
      </c>
      <c r="E16" s="177"/>
      <c r="F16" s="178"/>
      <c r="G16" s="17" t="s">
        <v>13</v>
      </c>
      <c r="H16" s="18" t="s">
        <v>68</v>
      </c>
      <c r="I16" s="74">
        <v>158</v>
      </c>
      <c r="J16" s="140" t="s">
        <v>94</v>
      </c>
      <c r="K16" s="74">
        <v>2.38</v>
      </c>
      <c r="L16" s="15">
        <f>K16*L$2</f>
        <v>2.9566739999999996</v>
      </c>
      <c r="M16" s="57">
        <f t="shared" si="0"/>
        <v>467.15449199999995</v>
      </c>
    </row>
    <row r="17" spans="3:13" s="7" customFormat="1" ht="30" customHeight="1" x14ac:dyDescent="0.35">
      <c r="C17" s="56"/>
      <c r="D17" s="191" t="s">
        <v>71</v>
      </c>
      <c r="E17" s="192"/>
      <c r="F17" s="193"/>
      <c r="G17" s="16" t="s">
        <v>14</v>
      </c>
      <c r="H17" s="19" t="s">
        <v>70</v>
      </c>
      <c r="I17" s="74">
        <v>56</v>
      </c>
      <c r="J17" s="140" t="s">
        <v>94</v>
      </c>
      <c r="K17" s="74">
        <v>31.44</v>
      </c>
      <c r="L17" s="20">
        <f>K17*L$2</f>
        <v>39.057912000000002</v>
      </c>
      <c r="M17" s="57">
        <f t="shared" si="0"/>
        <v>2187.2430720000002</v>
      </c>
    </row>
    <row r="18" spans="3:13" s="7" customFormat="1" ht="30" customHeight="1" x14ac:dyDescent="0.35">
      <c r="C18" s="56"/>
      <c r="D18" s="137"/>
      <c r="E18" s="138"/>
      <c r="F18" s="139"/>
      <c r="G18" s="17" t="s">
        <v>15</v>
      </c>
      <c r="H18" s="19"/>
      <c r="I18" s="74"/>
      <c r="J18" s="140"/>
      <c r="K18" s="74"/>
      <c r="L18" s="20">
        <f>K18*L$2</f>
        <v>0</v>
      </c>
      <c r="M18" s="57">
        <f t="shared" si="0"/>
        <v>0</v>
      </c>
    </row>
    <row r="19" spans="3:13" s="7" customFormat="1" ht="30" customHeight="1" x14ac:dyDescent="0.4">
      <c r="C19" s="56"/>
      <c r="D19" s="176"/>
      <c r="E19" s="177"/>
      <c r="F19" s="178"/>
      <c r="G19" s="17"/>
      <c r="H19" s="23" t="s">
        <v>12</v>
      </c>
      <c r="I19" s="74"/>
      <c r="J19" s="140"/>
      <c r="K19" s="74"/>
      <c r="L19" s="20"/>
      <c r="M19" s="59">
        <f>SUM(M16:M18)</f>
        <v>2654.3975640000003</v>
      </c>
    </row>
    <row r="20" spans="3:13" s="7" customFormat="1" ht="30" customHeight="1" x14ac:dyDescent="0.4">
      <c r="C20" s="56"/>
      <c r="D20" s="176"/>
      <c r="E20" s="177"/>
      <c r="F20" s="178"/>
      <c r="G20" s="11">
        <v>3</v>
      </c>
      <c r="H20" s="22" t="s">
        <v>30</v>
      </c>
      <c r="I20" s="74"/>
      <c r="J20" s="140"/>
      <c r="K20" s="74"/>
      <c r="L20" s="20"/>
      <c r="M20" s="58"/>
    </row>
    <row r="21" spans="3:13" s="7" customFormat="1" ht="30" customHeight="1" x14ac:dyDescent="0.35">
      <c r="C21" s="56"/>
      <c r="D21" s="176" t="s">
        <v>47</v>
      </c>
      <c r="E21" s="177"/>
      <c r="F21" s="178"/>
      <c r="G21" s="17" t="s">
        <v>16</v>
      </c>
      <c r="H21" s="19" t="s">
        <v>45</v>
      </c>
      <c r="I21" s="74"/>
      <c r="J21" s="140"/>
      <c r="K21" s="74"/>
      <c r="L21" s="20"/>
      <c r="M21" s="58"/>
    </row>
    <row r="22" spans="3:13" s="7" customFormat="1" ht="30" customHeight="1" x14ac:dyDescent="0.35">
      <c r="C22" s="56"/>
      <c r="D22" s="176"/>
      <c r="E22" s="177"/>
      <c r="F22" s="178"/>
      <c r="G22" s="17"/>
      <c r="H22" s="19" t="s">
        <v>44</v>
      </c>
      <c r="I22" s="74">
        <v>47.3</v>
      </c>
      <c r="J22" s="141" t="s">
        <v>67</v>
      </c>
      <c r="K22" s="74">
        <v>55.64</v>
      </c>
      <c r="L22" s="20">
        <f t="shared" ref="L22" si="1">K22*L$2</f>
        <v>69.121572</v>
      </c>
      <c r="M22" s="58">
        <f t="shared" ref="M22" si="2">L22*I22</f>
        <v>3269.4503556</v>
      </c>
    </row>
    <row r="23" spans="3:13" s="7" customFormat="1" ht="30" customHeight="1" x14ac:dyDescent="0.35">
      <c r="C23" s="56"/>
      <c r="D23" s="176" t="s">
        <v>48</v>
      </c>
      <c r="E23" s="177"/>
      <c r="F23" s="178"/>
      <c r="G23" s="17" t="s">
        <v>35</v>
      </c>
      <c r="H23" s="19" t="s">
        <v>46</v>
      </c>
      <c r="I23" s="74"/>
      <c r="J23" s="140"/>
      <c r="K23" s="74"/>
      <c r="L23" s="20"/>
      <c r="M23" s="58"/>
    </row>
    <row r="24" spans="3:13" ht="30" customHeight="1" x14ac:dyDescent="0.35">
      <c r="C24" s="56"/>
      <c r="D24" s="176"/>
      <c r="E24" s="177"/>
      <c r="F24" s="178"/>
      <c r="G24" s="17"/>
      <c r="H24" s="19" t="s">
        <v>44</v>
      </c>
      <c r="I24" s="74">
        <v>54.3</v>
      </c>
      <c r="J24" s="141" t="s">
        <v>67</v>
      </c>
      <c r="K24" s="74">
        <v>94.24</v>
      </c>
      <c r="L24" s="20">
        <f t="shared" ref="L24:L25" si="3">K24*L$2</f>
        <v>117.07435199999999</v>
      </c>
      <c r="M24" s="58">
        <f t="shared" ref="M24:M25" si="4">L24*I24</f>
        <v>6357.1373135999993</v>
      </c>
    </row>
    <row r="25" spans="3:13" ht="30" customHeight="1" x14ac:dyDescent="0.35">
      <c r="C25" s="56"/>
      <c r="D25" s="176" t="s">
        <v>51</v>
      </c>
      <c r="E25" s="177"/>
      <c r="F25" s="178"/>
      <c r="G25" s="17" t="s">
        <v>212</v>
      </c>
      <c r="H25" s="19" t="s">
        <v>211</v>
      </c>
      <c r="I25" s="74">
        <v>24.7</v>
      </c>
      <c r="J25" s="140" t="s">
        <v>98</v>
      </c>
      <c r="K25" s="74">
        <v>15</v>
      </c>
      <c r="L25" s="20">
        <f t="shared" si="3"/>
        <v>18.634499999999999</v>
      </c>
      <c r="M25" s="58">
        <f t="shared" si="4"/>
        <v>460.27214999999995</v>
      </c>
    </row>
    <row r="26" spans="3:13" ht="30" customHeight="1" x14ac:dyDescent="0.4">
      <c r="C26" s="56"/>
      <c r="D26" s="176"/>
      <c r="E26" s="177"/>
      <c r="F26" s="178"/>
      <c r="G26" s="17"/>
      <c r="H26" s="23" t="s">
        <v>12</v>
      </c>
      <c r="I26" s="74"/>
      <c r="J26" s="140"/>
      <c r="K26" s="74"/>
      <c r="L26" s="20"/>
      <c r="M26" s="59">
        <f>SUM(M21:M25)</f>
        <v>10086.859819199999</v>
      </c>
    </row>
    <row r="27" spans="3:13" ht="30" customHeight="1" x14ac:dyDescent="0.4">
      <c r="C27" s="56"/>
      <c r="D27" s="176"/>
      <c r="E27" s="177"/>
      <c r="F27" s="178"/>
      <c r="G27" s="11">
        <v>4</v>
      </c>
      <c r="H27" s="25" t="s">
        <v>58</v>
      </c>
      <c r="I27" s="74"/>
      <c r="J27" s="140"/>
      <c r="K27" s="74"/>
      <c r="L27" s="20"/>
      <c r="M27" s="59"/>
    </row>
    <row r="28" spans="3:13" ht="30" customHeight="1" x14ac:dyDescent="0.35">
      <c r="C28" s="56"/>
      <c r="D28" s="188" t="s">
        <v>43</v>
      </c>
      <c r="E28" s="189"/>
      <c r="F28" s="190"/>
      <c r="G28" s="17" t="s">
        <v>17</v>
      </c>
      <c r="H28" s="19" t="s">
        <v>42</v>
      </c>
      <c r="I28" s="74"/>
      <c r="J28" s="140"/>
      <c r="K28" s="74"/>
      <c r="L28" s="20"/>
      <c r="M28" s="58"/>
    </row>
    <row r="29" spans="3:13" ht="30" customHeight="1" x14ac:dyDescent="0.35">
      <c r="C29" s="56"/>
      <c r="D29" s="188"/>
      <c r="E29" s="189"/>
      <c r="F29" s="190"/>
      <c r="G29" s="17"/>
      <c r="H29" s="19" t="s">
        <v>41</v>
      </c>
      <c r="I29" s="74">
        <v>174</v>
      </c>
      <c r="J29" s="141" t="s">
        <v>67</v>
      </c>
      <c r="K29" s="74">
        <v>6.13</v>
      </c>
      <c r="L29" s="20">
        <f t="shared" ref="L29:L31" si="5">K29*L$2</f>
        <v>7.6152989999999994</v>
      </c>
      <c r="M29" s="58">
        <f t="shared" ref="M29:M31" si="6">L29*I29</f>
        <v>1325.0620259999998</v>
      </c>
    </row>
    <row r="30" spans="3:13" ht="30" customHeight="1" x14ac:dyDescent="0.35">
      <c r="C30" s="56"/>
      <c r="D30" s="176" t="s">
        <v>51</v>
      </c>
      <c r="E30" s="177"/>
      <c r="F30" s="178"/>
      <c r="G30" s="17" t="s">
        <v>21</v>
      </c>
      <c r="H30" s="26" t="s">
        <v>63</v>
      </c>
      <c r="I30" s="74">
        <v>174</v>
      </c>
      <c r="J30" s="141" t="s">
        <v>67</v>
      </c>
      <c r="K30" s="74">
        <v>26</v>
      </c>
      <c r="L30" s="20">
        <f t="shared" si="5"/>
        <v>32.299799999999998</v>
      </c>
      <c r="M30" s="58">
        <f t="shared" si="6"/>
        <v>5620.1651999999995</v>
      </c>
    </row>
    <row r="31" spans="3:13" ht="30" customHeight="1" x14ac:dyDescent="0.35">
      <c r="C31" s="56"/>
      <c r="D31" s="176" t="s">
        <v>208</v>
      </c>
      <c r="E31" s="177"/>
      <c r="F31" s="178"/>
      <c r="G31" s="17" t="s">
        <v>206</v>
      </c>
      <c r="H31" s="26" t="s">
        <v>207</v>
      </c>
      <c r="I31" s="74">
        <v>17.05</v>
      </c>
      <c r="J31" s="141" t="s">
        <v>67</v>
      </c>
      <c r="K31" s="74">
        <v>57.86</v>
      </c>
      <c r="L31" s="20">
        <f t="shared" si="5"/>
        <v>71.879477999999992</v>
      </c>
      <c r="M31" s="58">
        <f t="shared" si="6"/>
        <v>1225.5450999</v>
      </c>
    </row>
    <row r="32" spans="3:13" ht="30" customHeight="1" x14ac:dyDescent="0.4">
      <c r="C32" s="56"/>
      <c r="D32" s="176"/>
      <c r="E32" s="177"/>
      <c r="F32" s="178"/>
      <c r="G32" s="17"/>
      <c r="H32" s="23" t="s">
        <v>12</v>
      </c>
      <c r="I32" s="74"/>
      <c r="J32" s="140"/>
      <c r="K32" s="74"/>
      <c r="L32" s="20"/>
      <c r="M32" s="59">
        <f>SUM(M28:M31)</f>
        <v>8170.7723258999995</v>
      </c>
    </row>
    <row r="33" spans="3:15" s="7" customFormat="1" ht="30" customHeight="1" x14ac:dyDescent="0.4">
      <c r="C33" s="56"/>
      <c r="D33" s="188"/>
      <c r="E33" s="189"/>
      <c r="F33" s="190"/>
      <c r="G33" s="11">
        <v>5</v>
      </c>
      <c r="H33" s="22" t="s">
        <v>31</v>
      </c>
      <c r="I33" s="74"/>
      <c r="J33" s="140"/>
      <c r="K33" s="74"/>
      <c r="L33" s="20"/>
      <c r="M33" s="58"/>
    </row>
    <row r="34" spans="3:15" s="7" customFormat="1" ht="30" customHeight="1" x14ac:dyDescent="0.35">
      <c r="C34" s="56"/>
      <c r="D34" s="188">
        <v>92396</v>
      </c>
      <c r="E34" s="189"/>
      <c r="F34" s="190"/>
      <c r="G34" s="17" t="s">
        <v>32</v>
      </c>
      <c r="H34" s="30" t="s">
        <v>39</v>
      </c>
      <c r="I34" s="74"/>
      <c r="J34" s="141"/>
      <c r="K34" s="74"/>
      <c r="L34" s="20"/>
      <c r="M34" s="58"/>
    </row>
    <row r="35" spans="3:15" s="7" customFormat="1" ht="30" customHeight="1" x14ac:dyDescent="0.35">
      <c r="C35" s="56"/>
      <c r="D35" s="176"/>
      <c r="E35" s="177"/>
      <c r="F35" s="178"/>
      <c r="G35" s="17"/>
      <c r="H35" s="30" t="s">
        <v>38</v>
      </c>
      <c r="I35" s="74">
        <v>804</v>
      </c>
      <c r="J35" s="141" t="s">
        <v>67</v>
      </c>
      <c r="K35" s="74">
        <v>56.12</v>
      </c>
      <c r="L35" s="20">
        <f t="shared" ref="L35" si="7">K35*L$2</f>
        <v>69.71787599999999</v>
      </c>
      <c r="M35" s="58">
        <f t="shared" ref="M35" si="8">L35*I35</f>
        <v>56053.172303999992</v>
      </c>
    </row>
    <row r="36" spans="3:15" s="7" customFormat="1" ht="30" customHeight="1" x14ac:dyDescent="0.35">
      <c r="C36" s="56"/>
      <c r="D36" s="176">
        <v>93679</v>
      </c>
      <c r="E36" s="177"/>
      <c r="F36" s="178"/>
      <c r="G36" s="17" t="s">
        <v>59</v>
      </c>
      <c r="H36" s="30" t="s">
        <v>40</v>
      </c>
      <c r="I36" s="74"/>
      <c r="J36" s="141"/>
      <c r="K36" s="74"/>
      <c r="L36" s="20"/>
      <c r="M36" s="58"/>
    </row>
    <row r="37" spans="3:15" s="7" customFormat="1" ht="30" customHeight="1" x14ac:dyDescent="0.35">
      <c r="C37" s="56"/>
      <c r="D37" s="176"/>
      <c r="E37" s="177"/>
      <c r="F37" s="178"/>
      <c r="G37" s="17"/>
      <c r="H37" s="30" t="s">
        <v>38</v>
      </c>
      <c r="I37" s="74">
        <v>255</v>
      </c>
      <c r="J37" s="141" t="s">
        <v>67</v>
      </c>
      <c r="K37" s="74">
        <v>61.17</v>
      </c>
      <c r="L37" s="20">
        <f t="shared" ref="L37:L39" si="9">K37*L$2</f>
        <v>75.991490999999996</v>
      </c>
      <c r="M37" s="58">
        <f t="shared" ref="M37:M39" si="10">L37*I37</f>
        <v>19377.830204999998</v>
      </c>
    </row>
    <row r="38" spans="3:15" s="7" customFormat="1" ht="30" customHeight="1" x14ac:dyDescent="0.35">
      <c r="C38" s="56"/>
      <c r="D38" s="176" t="s">
        <v>65</v>
      </c>
      <c r="E38" s="177"/>
      <c r="F38" s="178"/>
      <c r="G38" s="17" t="s">
        <v>122</v>
      </c>
      <c r="H38" s="30" t="s">
        <v>64</v>
      </c>
      <c r="I38" s="74">
        <v>95</v>
      </c>
      <c r="J38" s="141" t="s">
        <v>67</v>
      </c>
      <c r="K38" s="74">
        <v>37.590000000000003</v>
      </c>
      <c r="L38" s="20">
        <f t="shared" si="9"/>
        <v>46.698057000000006</v>
      </c>
      <c r="M38" s="58">
        <f t="shared" si="10"/>
        <v>4436.3154150000009</v>
      </c>
    </row>
    <row r="39" spans="3:15" s="7" customFormat="1" ht="30" customHeight="1" x14ac:dyDescent="0.35">
      <c r="C39" s="56"/>
      <c r="D39" s="176" t="s">
        <v>51</v>
      </c>
      <c r="E39" s="177"/>
      <c r="F39" s="178"/>
      <c r="G39" s="17" t="s">
        <v>123</v>
      </c>
      <c r="H39" s="30" t="s">
        <v>66</v>
      </c>
      <c r="I39" s="74">
        <v>95</v>
      </c>
      <c r="J39" s="141" t="s">
        <v>67</v>
      </c>
      <c r="K39" s="74">
        <v>156</v>
      </c>
      <c r="L39" s="20">
        <f t="shared" si="9"/>
        <v>193.7988</v>
      </c>
      <c r="M39" s="58">
        <f t="shared" si="10"/>
        <v>18410.885999999999</v>
      </c>
    </row>
    <row r="40" spans="3:15" ht="30" customHeight="1" x14ac:dyDescent="0.4">
      <c r="C40" s="56"/>
      <c r="D40" s="176"/>
      <c r="E40" s="177"/>
      <c r="F40" s="178"/>
      <c r="G40" s="17"/>
      <c r="H40" s="23" t="s">
        <v>12</v>
      </c>
      <c r="I40" s="142"/>
      <c r="J40" s="141"/>
      <c r="K40" s="142"/>
      <c r="L40" s="20"/>
      <c r="M40" s="59">
        <f>SUM(M34:M39)</f>
        <v>98278.203923999987</v>
      </c>
    </row>
    <row r="41" spans="3:15" ht="30" customHeight="1" x14ac:dyDescent="0.4">
      <c r="C41" s="56"/>
      <c r="D41" s="176"/>
      <c r="E41" s="177"/>
      <c r="F41" s="178"/>
      <c r="G41" s="11">
        <v>6</v>
      </c>
      <c r="H41" s="25" t="s">
        <v>37</v>
      </c>
      <c r="I41" s="142"/>
      <c r="J41" s="141"/>
      <c r="K41" s="142"/>
      <c r="L41" s="20"/>
      <c r="M41" s="59"/>
    </row>
    <row r="42" spans="3:15" ht="30" customHeight="1" x14ac:dyDescent="0.4">
      <c r="C42" s="56"/>
      <c r="D42" s="176" t="s">
        <v>51</v>
      </c>
      <c r="E42" s="177"/>
      <c r="F42" s="178"/>
      <c r="G42" s="17" t="s">
        <v>36</v>
      </c>
      <c r="H42" s="26" t="s">
        <v>74</v>
      </c>
      <c r="I42" s="74">
        <v>9</v>
      </c>
      <c r="J42" s="141" t="s">
        <v>72</v>
      </c>
      <c r="K42" s="74">
        <v>182.09</v>
      </c>
      <c r="L42" s="20">
        <f>K42*L$2</f>
        <v>226.210407</v>
      </c>
      <c r="M42" s="58">
        <f>L42*I42</f>
        <v>2035.8936630000001</v>
      </c>
    </row>
    <row r="43" spans="3:15" ht="30" customHeight="1" x14ac:dyDescent="0.35">
      <c r="C43" s="56"/>
      <c r="D43" s="176" t="s">
        <v>51</v>
      </c>
      <c r="E43" s="177"/>
      <c r="F43" s="178"/>
      <c r="G43" s="17" t="s">
        <v>73</v>
      </c>
      <c r="H43" s="26" t="s">
        <v>75</v>
      </c>
      <c r="I43" s="74">
        <v>10</v>
      </c>
      <c r="J43" s="141" t="s">
        <v>72</v>
      </c>
      <c r="K43" s="74">
        <v>52.01</v>
      </c>
      <c r="L43" s="20">
        <f t="shared" ref="L43:L45" si="11">K43*L$2</f>
        <v>64.612022999999994</v>
      </c>
      <c r="M43" s="58">
        <f t="shared" ref="M43:M45" si="12">L43*I43</f>
        <v>646.12022999999999</v>
      </c>
    </row>
    <row r="44" spans="3:15" ht="30" customHeight="1" x14ac:dyDescent="0.35">
      <c r="C44" s="56"/>
      <c r="D44" s="176" t="s">
        <v>51</v>
      </c>
      <c r="E44" s="177"/>
      <c r="F44" s="178"/>
      <c r="G44" s="17" t="s">
        <v>76</v>
      </c>
      <c r="H44" s="26" t="s">
        <v>78</v>
      </c>
      <c r="I44" s="74">
        <v>10</v>
      </c>
      <c r="J44" s="141" t="s">
        <v>72</v>
      </c>
      <c r="K44" s="74">
        <v>1.8</v>
      </c>
      <c r="L44" s="20">
        <f t="shared" si="11"/>
        <v>2.2361399999999998</v>
      </c>
      <c r="M44" s="58">
        <f t="shared" si="12"/>
        <v>22.361399999999996</v>
      </c>
    </row>
    <row r="45" spans="3:15" ht="30" customHeight="1" x14ac:dyDescent="0.35">
      <c r="C45" s="56"/>
      <c r="D45" s="176" t="s">
        <v>51</v>
      </c>
      <c r="E45" s="177"/>
      <c r="F45" s="178"/>
      <c r="G45" s="17" t="s">
        <v>77</v>
      </c>
      <c r="H45" s="26" t="s">
        <v>79</v>
      </c>
      <c r="I45" s="74">
        <v>20</v>
      </c>
      <c r="J45" s="141" t="s">
        <v>72</v>
      </c>
      <c r="K45" s="74">
        <v>2.42</v>
      </c>
      <c r="L45" s="20">
        <f t="shared" si="11"/>
        <v>3.0063659999999999</v>
      </c>
      <c r="M45" s="58">
        <f t="shared" si="12"/>
        <v>60.127319999999997</v>
      </c>
    </row>
    <row r="46" spans="3:15" ht="30" customHeight="1" x14ac:dyDescent="0.4">
      <c r="C46" s="60"/>
      <c r="D46" s="176"/>
      <c r="E46" s="177"/>
      <c r="F46" s="178"/>
      <c r="G46" s="17"/>
      <c r="H46" s="23" t="s">
        <v>12</v>
      </c>
      <c r="I46" s="74"/>
      <c r="J46" s="140"/>
      <c r="K46" s="142"/>
      <c r="L46" s="20"/>
      <c r="M46" s="59">
        <f>SUM(M42:M45)</f>
        <v>2764.5026130000001</v>
      </c>
      <c r="N46" s="10"/>
      <c r="O46" s="10"/>
    </row>
    <row r="47" spans="3:15" ht="30" customHeight="1" x14ac:dyDescent="0.4">
      <c r="C47" s="60"/>
      <c r="D47" s="176"/>
      <c r="E47" s="177"/>
      <c r="F47" s="178"/>
      <c r="G47" s="11">
        <v>7</v>
      </c>
      <c r="H47" s="25" t="s">
        <v>104</v>
      </c>
      <c r="I47" s="74"/>
      <c r="J47" s="140"/>
      <c r="K47" s="142"/>
      <c r="L47" s="20"/>
      <c r="M47" s="59"/>
      <c r="N47" s="10"/>
      <c r="O47" s="10"/>
    </row>
    <row r="48" spans="3:15" ht="30" customHeight="1" x14ac:dyDescent="0.35">
      <c r="C48" s="60"/>
      <c r="D48" s="176" t="s">
        <v>109</v>
      </c>
      <c r="E48" s="177"/>
      <c r="F48" s="178"/>
      <c r="G48" s="17" t="s">
        <v>60</v>
      </c>
      <c r="H48" s="26" t="s">
        <v>108</v>
      </c>
      <c r="I48" s="74">
        <v>4</v>
      </c>
      <c r="J48" s="140" t="s">
        <v>98</v>
      </c>
      <c r="K48" s="142">
        <v>16.97</v>
      </c>
      <c r="L48" s="20">
        <f t="shared" ref="L48:L50" si="13">K48*L$2</f>
        <v>21.081830999999998</v>
      </c>
      <c r="M48" s="58">
        <f t="shared" ref="M48:M50" si="14">L48*I48</f>
        <v>84.32732399999999</v>
      </c>
      <c r="N48" s="10"/>
      <c r="O48" s="10"/>
    </row>
    <row r="49" spans="3:15" ht="30" customHeight="1" x14ac:dyDescent="0.35">
      <c r="C49" s="60"/>
      <c r="D49" s="176" t="s">
        <v>112</v>
      </c>
      <c r="E49" s="177"/>
      <c r="F49" s="178"/>
      <c r="G49" s="17" t="s">
        <v>61</v>
      </c>
      <c r="H49" s="26" t="s">
        <v>110</v>
      </c>
      <c r="I49" s="74">
        <v>64</v>
      </c>
      <c r="J49" s="140" t="s">
        <v>111</v>
      </c>
      <c r="K49" s="142">
        <v>7.69</v>
      </c>
      <c r="L49" s="20">
        <f t="shared" si="13"/>
        <v>9.553287000000001</v>
      </c>
      <c r="M49" s="58">
        <f t="shared" si="14"/>
        <v>611.41036800000006</v>
      </c>
      <c r="N49" s="10"/>
      <c r="O49" s="10"/>
    </row>
    <row r="50" spans="3:15" ht="30" customHeight="1" x14ac:dyDescent="0.35">
      <c r="C50" s="60"/>
      <c r="D50" s="176" t="s">
        <v>114</v>
      </c>
      <c r="E50" s="177"/>
      <c r="F50" s="178"/>
      <c r="G50" s="17" t="s">
        <v>62</v>
      </c>
      <c r="H50" s="76" t="s">
        <v>113</v>
      </c>
      <c r="I50" s="74">
        <v>10</v>
      </c>
      <c r="J50" s="140" t="s">
        <v>67</v>
      </c>
      <c r="K50" s="142">
        <v>42.07</v>
      </c>
      <c r="L50" s="20">
        <f t="shared" si="13"/>
        <v>52.263560999999996</v>
      </c>
      <c r="M50" s="58">
        <f t="shared" si="14"/>
        <v>522.63560999999993</v>
      </c>
      <c r="N50" s="10"/>
      <c r="O50" s="10"/>
    </row>
    <row r="51" spans="3:15" ht="30" customHeight="1" x14ac:dyDescent="0.35">
      <c r="C51" s="60"/>
      <c r="D51" s="176" t="s">
        <v>116</v>
      </c>
      <c r="E51" s="177"/>
      <c r="F51" s="178"/>
      <c r="G51" s="17" t="s">
        <v>105</v>
      </c>
      <c r="H51" s="26" t="s">
        <v>115</v>
      </c>
      <c r="I51" s="74">
        <v>0.91</v>
      </c>
      <c r="J51" s="140" t="s">
        <v>94</v>
      </c>
      <c r="K51" s="74">
        <v>432.85</v>
      </c>
      <c r="L51" s="20">
        <f t="shared" ref="L51:L53" si="15">K51*L$2</f>
        <v>537.729555</v>
      </c>
      <c r="M51" s="58">
        <f t="shared" ref="M51:M53" si="16">L51*I51</f>
        <v>489.33389505000002</v>
      </c>
      <c r="N51" s="10"/>
      <c r="O51" s="10"/>
    </row>
    <row r="52" spans="3:15" ht="30" customHeight="1" x14ac:dyDescent="0.35">
      <c r="C52" s="60"/>
      <c r="D52" s="176" t="s">
        <v>51</v>
      </c>
      <c r="E52" s="177"/>
      <c r="F52" s="178"/>
      <c r="G52" s="17" t="s">
        <v>106</v>
      </c>
      <c r="H52" s="26" t="s">
        <v>117</v>
      </c>
      <c r="I52" s="74">
        <v>24</v>
      </c>
      <c r="J52" s="140" t="s">
        <v>98</v>
      </c>
      <c r="K52" s="74">
        <v>12.2</v>
      </c>
      <c r="L52" s="20">
        <f t="shared" si="15"/>
        <v>15.156059999999998</v>
      </c>
      <c r="M52" s="58">
        <f t="shared" si="16"/>
        <v>363.74543999999997</v>
      </c>
      <c r="N52" s="10"/>
      <c r="O52" s="10"/>
    </row>
    <row r="53" spans="3:15" ht="30" customHeight="1" x14ac:dyDescent="0.35">
      <c r="C53" s="60"/>
      <c r="D53" s="176" t="s">
        <v>51</v>
      </c>
      <c r="E53" s="177"/>
      <c r="F53" s="178"/>
      <c r="G53" s="17" t="s">
        <v>107</v>
      </c>
      <c r="H53" s="26" t="s">
        <v>118</v>
      </c>
      <c r="I53" s="74">
        <v>14</v>
      </c>
      <c r="J53" s="140" t="s">
        <v>98</v>
      </c>
      <c r="K53" s="74">
        <v>8.3000000000000007</v>
      </c>
      <c r="L53" s="20">
        <f t="shared" si="15"/>
        <v>10.31109</v>
      </c>
      <c r="M53" s="58">
        <f t="shared" si="16"/>
        <v>144.35525999999999</v>
      </c>
      <c r="N53" s="10"/>
      <c r="O53" s="10"/>
    </row>
    <row r="54" spans="3:15" ht="30" customHeight="1" x14ac:dyDescent="0.4">
      <c r="C54" s="60"/>
      <c r="D54" s="176"/>
      <c r="E54" s="177"/>
      <c r="F54" s="178"/>
      <c r="G54" s="17"/>
      <c r="H54" s="23" t="s">
        <v>12</v>
      </c>
      <c r="I54" s="74"/>
      <c r="J54" s="140"/>
      <c r="K54" s="142"/>
      <c r="L54" s="20"/>
      <c r="M54" s="59">
        <f>SUM(M48:M53)</f>
        <v>2215.8078970500001</v>
      </c>
      <c r="N54" s="10"/>
      <c r="O54" s="10"/>
    </row>
    <row r="55" spans="3:15" ht="30" customHeight="1" x14ac:dyDescent="0.4">
      <c r="C55" s="60"/>
      <c r="D55" s="176"/>
      <c r="E55" s="177"/>
      <c r="F55" s="178"/>
      <c r="G55" s="11">
        <v>8</v>
      </c>
      <c r="H55" s="25" t="s">
        <v>80</v>
      </c>
      <c r="I55" s="74"/>
      <c r="J55" s="140"/>
      <c r="K55" s="142"/>
      <c r="L55" s="20"/>
      <c r="M55" s="59"/>
      <c r="N55" s="10"/>
      <c r="O55" s="10"/>
    </row>
    <row r="56" spans="3:15" ht="30" customHeight="1" x14ac:dyDescent="0.35">
      <c r="C56" s="60"/>
      <c r="D56" s="176" t="s">
        <v>51</v>
      </c>
      <c r="E56" s="177"/>
      <c r="F56" s="178"/>
      <c r="G56" s="17" t="s">
        <v>81</v>
      </c>
      <c r="H56" s="26" t="s">
        <v>86</v>
      </c>
      <c r="I56" s="74">
        <v>38.4</v>
      </c>
      <c r="J56" s="140" t="s">
        <v>94</v>
      </c>
      <c r="K56" s="142">
        <v>94</v>
      </c>
      <c r="L56" s="20">
        <f>K56*L$2</f>
        <v>116.7762</v>
      </c>
      <c r="M56" s="58">
        <f>I56*L56</f>
        <v>4484.2060799999999</v>
      </c>
      <c r="N56" s="10"/>
      <c r="O56" s="10"/>
    </row>
    <row r="57" spans="3:15" ht="30" customHeight="1" x14ac:dyDescent="0.35">
      <c r="C57" s="60"/>
      <c r="D57" s="176" t="s">
        <v>51</v>
      </c>
      <c r="E57" s="177"/>
      <c r="F57" s="178"/>
      <c r="G57" s="17" t="s">
        <v>82</v>
      </c>
      <c r="H57" s="26" t="s">
        <v>87</v>
      </c>
      <c r="I57" s="74">
        <v>2</v>
      </c>
      <c r="J57" s="140" t="s">
        <v>94</v>
      </c>
      <c r="K57" s="142">
        <v>60</v>
      </c>
      <c r="L57" s="20">
        <f t="shared" ref="L57:L70" si="17">K57*L$2</f>
        <v>74.537999999999997</v>
      </c>
      <c r="M57" s="58">
        <f t="shared" ref="M57:M70" si="18">I57*L57</f>
        <v>149.07599999999999</v>
      </c>
      <c r="N57" s="10"/>
      <c r="O57" s="10"/>
    </row>
    <row r="58" spans="3:15" ht="30" customHeight="1" x14ac:dyDescent="0.35">
      <c r="C58" s="60"/>
      <c r="D58" s="176" t="s">
        <v>88</v>
      </c>
      <c r="E58" s="177"/>
      <c r="F58" s="178"/>
      <c r="G58" s="17" t="s">
        <v>83</v>
      </c>
      <c r="H58" s="26" t="s">
        <v>158</v>
      </c>
      <c r="I58" s="74">
        <v>3</v>
      </c>
      <c r="J58" s="140" t="s">
        <v>72</v>
      </c>
      <c r="K58" s="142">
        <v>25.95</v>
      </c>
      <c r="L58" s="20">
        <f t="shared" si="17"/>
        <v>32.237684999999999</v>
      </c>
      <c r="M58" s="58">
        <f t="shared" si="18"/>
        <v>96.713054999999997</v>
      </c>
      <c r="N58" s="10"/>
      <c r="O58" s="10"/>
    </row>
    <row r="59" spans="3:15" ht="30" customHeight="1" x14ac:dyDescent="0.35">
      <c r="C59" s="60"/>
      <c r="D59" s="176" t="s">
        <v>88</v>
      </c>
      <c r="E59" s="177"/>
      <c r="F59" s="178"/>
      <c r="G59" s="17" t="s">
        <v>84</v>
      </c>
      <c r="H59" s="26" t="s">
        <v>159</v>
      </c>
      <c r="I59" s="74">
        <v>1</v>
      </c>
      <c r="J59" s="140" t="s">
        <v>72</v>
      </c>
      <c r="K59" s="142">
        <v>39.950000000000003</v>
      </c>
      <c r="L59" s="20">
        <f t="shared" si="17"/>
        <v>49.629885000000002</v>
      </c>
      <c r="M59" s="58">
        <f t="shared" si="18"/>
        <v>49.629885000000002</v>
      </c>
      <c r="N59" s="10"/>
      <c r="O59" s="10"/>
    </row>
    <row r="60" spans="3:15" ht="30" customHeight="1" x14ac:dyDescent="0.35">
      <c r="C60" s="60"/>
      <c r="D60" s="176" t="s">
        <v>88</v>
      </c>
      <c r="E60" s="177"/>
      <c r="F60" s="178"/>
      <c r="G60" s="17" t="s">
        <v>85</v>
      </c>
      <c r="H60" s="26" t="s">
        <v>160</v>
      </c>
      <c r="I60" s="74">
        <v>5</v>
      </c>
      <c r="J60" s="140" t="s">
        <v>72</v>
      </c>
      <c r="K60" s="142">
        <v>34.950000000000003</v>
      </c>
      <c r="L60" s="20">
        <f t="shared" ref="L60:L61" si="19">K60*L$2</f>
        <v>43.418385000000001</v>
      </c>
      <c r="M60" s="58">
        <f t="shared" ref="M60:M61" si="20">I60*L60</f>
        <v>217.091925</v>
      </c>
      <c r="N60" s="10"/>
      <c r="O60" s="10"/>
    </row>
    <row r="61" spans="3:15" ht="30" customHeight="1" x14ac:dyDescent="0.35">
      <c r="C61" s="60"/>
      <c r="D61" s="176" t="s">
        <v>88</v>
      </c>
      <c r="E61" s="177"/>
      <c r="F61" s="178"/>
      <c r="G61" s="17" t="s">
        <v>91</v>
      </c>
      <c r="H61" s="26" t="s">
        <v>161</v>
      </c>
      <c r="I61" s="74">
        <v>62</v>
      </c>
      <c r="J61" s="140" t="s">
        <v>72</v>
      </c>
      <c r="K61" s="142">
        <v>14.95</v>
      </c>
      <c r="L61" s="20">
        <f t="shared" si="19"/>
        <v>18.572384999999997</v>
      </c>
      <c r="M61" s="58">
        <f t="shared" si="20"/>
        <v>1151.4878699999999</v>
      </c>
      <c r="N61" s="10"/>
      <c r="O61" s="10"/>
    </row>
    <row r="62" spans="3:15" ht="30" customHeight="1" x14ac:dyDescent="0.35">
      <c r="C62" s="60"/>
      <c r="D62" s="176" t="s">
        <v>89</v>
      </c>
      <c r="E62" s="177"/>
      <c r="F62" s="178"/>
      <c r="G62" s="17" t="s">
        <v>95</v>
      </c>
      <c r="H62" s="26" t="s">
        <v>90</v>
      </c>
      <c r="I62" s="74">
        <v>21</v>
      </c>
      <c r="J62" s="140" t="s">
        <v>72</v>
      </c>
      <c r="K62" s="142">
        <v>20.95</v>
      </c>
      <c r="L62" s="20">
        <f t="shared" si="17"/>
        <v>26.026184999999998</v>
      </c>
      <c r="M62" s="58">
        <f t="shared" si="18"/>
        <v>546.5498849999999</v>
      </c>
      <c r="N62" s="10"/>
      <c r="O62" s="10"/>
    </row>
    <row r="63" spans="3:15" ht="30" customHeight="1" x14ac:dyDescent="0.35">
      <c r="C63" s="60"/>
      <c r="D63" s="176" t="s">
        <v>92</v>
      </c>
      <c r="E63" s="177"/>
      <c r="F63" s="178"/>
      <c r="G63" s="17" t="s">
        <v>96</v>
      </c>
      <c r="H63" s="26" t="s">
        <v>143</v>
      </c>
      <c r="I63" s="74">
        <v>28</v>
      </c>
      <c r="J63" s="140" t="s">
        <v>67</v>
      </c>
      <c r="K63" s="142">
        <v>48.88</v>
      </c>
      <c r="L63" s="20">
        <f>K63*L$2</f>
        <v>60.723624000000001</v>
      </c>
      <c r="M63" s="58">
        <f t="shared" si="18"/>
        <v>1700.2614720000001</v>
      </c>
      <c r="N63" s="10"/>
      <c r="O63" s="10"/>
    </row>
    <row r="64" spans="3:15" ht="30" customHeight="1" x14ac:dyDescent="0.35">
      <c r="C64" s="60"/>
      <c r="D64" s="176" t="s">
        <v>92</v>
      </c>
      <c r="E64" s="177"/>
      <c r="F64" s="178"/>
      <c r="G64" s="17" t="s">
        <v>139</v>
      </c>
      <c r="H64" s="26" t="s">
        <v>144</v>
      </c>
      <c r="I64" s="74">
        <v>106.3</v>
      </c>
      <c r="J64" s="140" t="s">
        <v>67</v>
      </c>
      <c r="K64" s="142">
        <v>38.880000000000003</v>
      </c>
      <c r="L64" s="20">
        <f t="shared" ref="L64:L67" si="21">K64*L$2</f>
        <v>48.300623999999999</v>
      </c>
      <c r="M64" s="58">
        <f t="shared" si="18"/>
        <v>5134.3563311999997</v>
      </c>
      <c r="N64" s="10"/>
      <c r="O64" s="10"/>
    </row>
    <row r="65" spans="3:15" ht="30" customHeight="1" x14ac:dyDescent="0.35">
      <c r="C65" s="60"/>
      <c r="D65" s="176" t="s">
        <v>92</v>
      </c>
      <c r="E65" s="177"/>
      <c r="F65" s="178"/>
      <c r="G65" s="17" t="s">
        <v>140</v>
      </c>
      <c r="H65" s="26" t="s">
        <v>145</v>
      </c>
      <c r="I65" s="74">
        <v>25</v>
      </c>
      <c r="J65" s="140" t="s">
        <v>67</v>
      </c>
      <c r="K65" s="142">
        <v>53.88</v>
      </c>
      <c r="L65" s="20">
        <f t="shared" si="21"/>
        <v>66.935124000000002</v>
      </c>
      <c r="M65" s="58">
        <f t="shared" si="18"/>
        <v>1673.3781000000001</v>
      </c>
      <c r="N65" s="10"/>
      <c r="O65" s="10"/>
    </row>
    <row r="66" spans="3:15" ht="30" customHeight="1" x14ac:dyDescent="0.35">
      <c r="C66" s="60"/>
      <c r="D66" s="176" t="s">
        <v>92</v>
      </c>
      <c r="E66" s="177"/>
      <c r="F66" s="178"/>
      <c r="G66" s="17" t="s">
        <v>141</v>
      </c>
      <c r="H66" s="26" t="s">
        <v>146</v>
      </c>
      <c r="I66" s="74">
        <v>10.8</v>
      </c>
      <c r="J66" s="140" t="s">
        <v>67</v>
      </c>
      <c r="K66" s="142">
        <v>58.88</v>
      </c>
      <c r="L66" s="20">
        <f t="shared" si="21"/>
        <v>73.146624000000003</v>
      </c>
      <c r="M66" s="58">
        <f t="shared" si="18"/>
        <v>789.98353920000011</v>
      </c>
      <c r="N66" s="10"/>
      <c r="O66" s="10"/>
    </row>
    <row r="67" spans="3:15" ht="30" customHeight="1" x14ac:dyDescent="0.35">
      <c r="C67" s="60"/>
      <c r="D67" s="176" t="s">
        <v>92</v>
      </c>
      <c r="E67" s="177"/>
      <c r="F67" s="178"/>
      <c r="G67" s="17" t="s">
        <v>142</v>
      </c>
      <c r="H67" s="26" t="s">
        <v>147</v>
      </c>
      <c r="I67" s="74">
        <v>20</v>
      </c>
      <c r="J67" s="140" t="s">
        <v>67</v>
      </c>
      <c r="K67" s="142">
        <v>38.880000000000003</v>
      </c>
      <c r="L67" s="20">
        <f t="shared" si="21"/>
        <v>48.300623999999999</v>
      </c>
      <c r="M67" s="58">
        <f t="shared" si="18"/>
        <v>966.01247999999998</v>
      </c>
      <c r="N67" s="10"/>
      <c r="O67" s="10"/>
    </row>
    <row r="68" spans="3:15" ht="30" customHeight="1" x14ac:dyDescent="0.35">
      <c r="C68" s="60"/>
      <c r="D68" s="176" t="s">
        <v>93</v>
      </c>
      <c r="E68" s="177"/>
      <c r="F68" s="178"/>
      <c r="G68" s="17" t="s">
        <v>148</v>
      </c>
      <c r="H68" s="26" t="s">
        <v>156</v>
      </c>
      <c r="I68" s="74">
        <v>636</v>
      </c>
      <c r="J68" s="140" t="s">
        <v>67</v>
      </c>
      <c r="K68" s="142">
        <v>17.399999999999999</v>
      </c>
      <c r="L68" s="20">
        <f t="shared" si="17"/>
        <v>21.616019999999999</v>
      </c>
      <c r="M68" s="58">
        <f t="shared" si="18"/>
        <v>13747.788719999999</v>
      </c>
      <c r="N68" s="10"/>
      <c r="O68" s="10"/>
    </row>
    <row r="69" spans="3:15" ht="30" customHeight="1" x14ac:dyDescent="0.35">
      <c r="C69" s="60"/>
      <c r="D69" s="176" t="s">
        <v>51</v>
      </c>
      <c r="E69" s="177"/>
      <c r="F69" s="178"/>
      <c r="G69" s="17" t="s">
        <v>154</v>
      </c>
      <c r="H69" s="26" t="s">
        <v>225</v>
      </c>
      <c r="I69" s="74">
        <v>1</v>
      </c>
      <c r="J69" s="140" t="s">
        <v>94</v>
      </c>
      <c r="K69" s="142">
        <v>70</v>
      </c>
      <c r="L69" s="20">
        <f t="shared" si="17"/>
        <v>86.960999999999999</v>
      </c>
      <c r="M69" s="58">
        <f t="shared" si="18"/>
        <v>86.960999999999999</v>
      </c>
      <c r="N69" s="10"/>
      <c r="O69" s="10"/>
    </row>
    <row r="70" spans="3:15" ht="30" customHeight="1" x14ac:dyDescent="0.35">
      <c r="C70" s="60"/>
      <c r="D70" s="176" t="s">
        <v>51</v>
      </c>
      <c r="E70" s="177"/>
      <c r="F70" s="178"/>
      <c r="G70" s="17" t="s">
        <v>155</v>
      </c>
      <c r="H70" s="26" t="s">
        <v>97</v>
      </c>
      <c r="I70" s="74">
        <v>48</v>
      </c>
      <c r="J70" s="140" t="s">
        <v>98</v>
      </c>
      <c r="K70" s="142">
        <v>1.56</v>
      </c>
      <c r="L70" s="20">
        <f t="shared" si="17"/>
        <v>1.937988</v>
      </c>
      <c r="M70" s="58">
        <f t="shared" si="18"/>
        <v>93.023424000000006</v>
      </c>
      <c r="N70" s="10"/>
      <c r="O70" s="10"/>
    </row>
    <row r="71" spans="3:15" ht="30" customHeight="1" x14ac:dyDescent="0.4">
      <c r="C71" s="60"/>
      <c r="D71" s="176"/>
      <c r="E71" s="177"/>
      <c r="F71" s="178"/>
      <c r="G71" s="17"/>
      <c r="H71" s="23" t="s">
        <v>12</v>
      </c>
      <c r="I71" s="74"/>
      <c r="J71" s="140"/>
      <c r="K71" s="142"/>
      <c r="L71" s="20"/>
      <c r="M71" s="59">
        <f>SUM(M56:M70)</f>
        <v>30886.519766399997</v>
      </c>
      <c r="N71" s="10"/>
      <c r="O71" s="10"/>
    </row>
    <row r="72" spans="3:15" ht="30" customHeight="1" x14ac:dyDescent="0.4">
      <c r="C72" s="60"/>
      <c r="D72" s="176"/>
      <c r="E72" s="177"/>
      <c r="F72" s="178"/>
      <c r="G72" s="11">
        <v>9</v>
      </c>
      <c r="H72" s="25" t="s">
        <v>120</v>
      </c>
      <c r="I72" s="74"/>
      <c r="J72" s="140"/>
      <c r="K72" s="142"/>
      <c r="L72" s="20"/>
      <c r="M72" s="59"/>
      <c r="N72" s="10"/>
      <c r="O72" s="10"/>
    </row>
    <row r="73" spans="3:15" ht="30" customHeight="1" x14ac:dyDescent="0.35">
      <c r="C73" s="60"/>
      <c r="D73" s="176" t="s">
        <v>112</v>
      </c>
      <c r="E73" s="177"/>
      <c r="F73" s="178"/>
      <c r="G73" s="17" t="s">
        <v>100</v>
      </c>
      <c r="H73" s="26" t="s">
        <v>110</v>
      </c>
      <c r="I73" s="74">
        <v>118</v>
      </c>
      <c r="J73" s="140" t="s">
        <v>111</v>
      </c>
      <c r="K73" s="142">
        <v>7.69</v>
      </c>
      <c r="L73" s="20">
        <f t="shared" ref="L73:L75" si="22">K73*L$2</f>
        <v>9.553287000000001</v>
      </c>
      <c r="M73" s="58">
        <f t="shared" ref="M73:M75" si="23">I73*L73</f>
        <v>1127.2878660000001</v>
      </c>
      <c r="N73" s="10"/>
      <c r="O73" s="10"/>
    </row>
    <row r="74" spans="3:15" ht="30" customHeight="1" x14ac:dyDescent="0.35">
      <c r="C74" s="60"/>
      <c r="D74" s="176" t="s">
        <v>114</v>
      </c>
      <c r="E74" s="177"/>
      <c r="F74" s="178"/>
      <c r="G74" s="17" t="s">
        <v>121</v>
      </c>
      <c r="H74" s="76" t="s">
        <v>113</v>
      </c>
      <c r="I74" s="74">
        <v>7.41</v>
      </c>
      <c r="J74" s="140" t="s">
        <v>67</v>
      </c>
      <c r="K74" s="142">
        <v>42.07</v>
      </c>
      <c r="L74" s="20">
        <f t="shared" si="22"/>
        <v>52.263560999999996</v>
      </c>
      <c r="M74" s="58">
        <f t="shared" si="23"/>
        <v>387.27298700999995</v>
      </c>
      <c r="N74" s="10"/>
      <c r="O74" s="10"/>
    </row>
    <row r="75" spans="3:15" ht="30" customHeight="1" x14ac:dyDescent="0.35">
      <c r="C75" s="60"/>
      <c r="D75" s="176" t="s">
        <v>116</v>
      </c>
      <c r="E75" s="177"/>
      <c r="F75" s="178"/>
      <c r="G75" s="17" t="s">
        <v>150</v>
      </c>
      <c r="H75" s="26" t="s">
        <v>115</v>
      </c>
      <c r="I75" s="74">
        <v>2.6</v>
      </c>
      <c r="J75" s="140" t="s">
        <v>94</v>
      </c>
      <c r="K75" s="74">
        <v>432.85</v>
      </c>
      <c r="L75" s="20">
        <f t="shared" si="22"/>
        <v>537.729555</v>
      </c>
      <c r="M75" s="58">
        <f t="shared" si="23"/>
        <v>1398.096843</v>
      </c>
      <c r="N75" s="10"/>
      <c r="O75" s="10"/>
    </row>
    <row r="76" spans="3:15" ht="30" customHeight="1" x14ac:dyDescent="0.4">
      <c r="C76" s="60"/>
      <c r="D76" s="176"/>
      <c r="E76" s="177"/>
      <c r="F76" s="178"/>
      <c r="G76" s="17"/>
      <c r="H76" s="23" t="s">
        <v>12</v>
      </c>
      <c r="I76" s="143"/>
      <c r="J76" s="143"/>
      <c r="K76" s="142"/>
      <c r="L76" s="20"/>
      <c r="M76" s="59">
        <f>SUM(M73:M75)</f>
        <v>2912.6576960100001</v>
      </c>
      <c r="N76" s="10"/>
      <c r="O76" s="10"/>
    </row>
    <row r="77" spans="3:15" ht="30" customHeight="1" x14ac:dyDescent="0.4">
      <c r="C77" s="60"/>
      <c r="D77" s="176"/>
      <c r="E77" s="177"/>
      <c r="F77" s="178"/>
      <c r="G77" s="11">
        <v>10</v>
      </c>
      <c r="H77" s="25" t="s">
        <v>163</v>
      </c>
      <c r="I77" s="143"/>
      <c r="J77" s="143"/>
      <c r="K77" s="142"/>
      <c r="L77" s="20"/>
      <c r="M77" s="59"/>
      <c r="N77" s="10"/>
      <c r="O77" s="10"/>
    </row>
    <row r="78" spans="3:15" ht="30" customHeight="1" x14ac:dyDescent="0.35">
      <c r="C78" s="60"/>
      <c r="D78" s="176" t="s">
        <v>166</v>
      </c>
      <c r="E78" s="177"/>
      <c r="F78" s="178"/>
      <c r="G78" s="17" t="s">
        <v>119</v>
      </c>
      <c r="H78" s="26" t="s">
        <v>164</v>
      </c>
      <c r="I78" s="143"/>
      <c r="J78" s="157"/>
      <c r="K78" s="142"/>
      <c r="L78" s="20"/>
      <c r="M78" s="58"/>
      <c r="N78" s="10"/>
      <c r="O78" s="10"/>
    </row>
    <row r="79" spans="3:15" ht="30" customHeight="1" x14ac:dyDescent="0.35">
      <c r="C79" s="60"/>
      <c r="D79" s="176"/>
      <c r="E79" s="177"/>
      <c r="F79" s="178"/>
      <c r="G79" s="17"/>
      <c r="H79" s="26" t="s">
        <v>165</v>
      </c>
      <c r="I79" s="174">
        <v>12.6</v>
      </c>
      <c r="J79" s="157" t="s">
        <v>67</v>
      </c>
      <c r="K79" s="142">
        <v>20.59</v>
      </c>
      <c r="L79" s="20">
        <f t="shared" ref="L79:L80" si="24">K79*L$2</f>
        <v>25.578956999999999</v>
      </c>
      <c r="M79" s="58">
        <f t="shared" ref="M79:M80" si="25">I79*L79</f>
        <v>322.29485819999996</v>
      </c>
      <c r="N79" s="10"/>
      <c r="O79" s="10"/>
    </row>
    <row r="80" spans="3:15" ht="30" customHeight="1" x14ac:dyDescent="0.35">
      <c r="C80" s="60"/>
      <c r="D80" s="176" t="s">
        <v>168</v>
      </c>
      <c r="E80" s="177"/>
      <c r="F80" s="178"/>
      <c r="G80" s="17" t="s">
        <v>162</v>
      </c>
      <c r="H80" s="26" t="s">
        <v>167</v>
      </c>
      <c r="I80" s="174">
        <v>26.1</v>
      </c>
      <c r="J80" s="157" t="s">
        <v>67</v>
      </c>
      <c r="K80" s="142">
        <v>7.52</v>
      </c>
      <c r="L80" s="20">
        <f t="shared" si="24"/>
        <v>9.3420959999999997</v>
      </c>
      <c r="M80" s="58">
        <f t="shared" si="25"/>
        <v>243.82870560000001</v>
      </c>
      <c r="N80" s="10"/>
      <c r="O80" s="10"/>
    </row>
    <row r="81" spans="3:15" ht="30" customHeight="1" x14ac:dyDescent="0.4">
      <c r="C81" s="60"/>
      <c r="D81" s="176"/>
      <c r="E81" s="177"/>
      <c r="F81" s="178"/>
      <c r="G81" s="17"/>
      <c r="H81" s="23" t="s">
        <v>12</v>
      </c>
      <c r="I81" s="143"/>
      <c r="J81" s="143"/>
      <c r="K81" s="142"/>
      <c r="L81" s="20"/>
      <c r="M81" s="59">
        <f>SUM(M79:M80)</f>
        <v>566.12356379999994</v>
      </c>
      <c r="N81" s="10"/>
      <c r="O81" s="10"/>
    </row>
    <row r="82" spans="3:15" ht="30" customHeight="1" x14ac:dyDescent="0.4">
      <c r="C82" s="60"/>
      <c r="D82" s="176"/>
      <c r="E82" s="177"/>
      <c r="F82" s="178"/>
      <c r="G82" s="11">
        <v>11</v>
      </c>
      <c r="H82" s="25" t="s">
        <v>99</v>
      </c>
      <c r="I82" s="74"/>
      <c r="J82" s="140"/>
      <c r="K82" s="142"/>
      <c r="L82" s="20"/>
      <c r="M82" s="58"/>
      <c r="N82" s="10"/>
      <c r="O82" s="10"/>
    </row>
    <row r="83" spans="3:15" ht="30" customHeight="1" x14ac:dyDescent="0.35">
      <c r="C83" s="60"/>
      <c r="D83" s="176" t="s">
        <v>102</v>
      </c>
      <c r="E83" s="177"/>
      <c r="F83" s="178"/>
      <c r="G83" s="17" t="s">
        <v>172</v>
      </c>
      <c r="H83" s="26" t="s">
        <v>101</v>
      </c>
      <c r="I83" s="74">
        <v>2218.9</v>
      </c>
      <c r="J83" s="140" t="s">
        <v>67</v>
      </c>
      <c r="K83" s="142">
        <v>5.03</v>
      </c>
      <c r="L83" s="20">
        <f>K83*L$2</f>
        <v>6.2487690000000002</v>
      </c>
      <c r="M83" s="58">
        <f>I83*L83</f>
        <v>13865.393534100001</v>
      </c>
      <c r="N83" s="10"/>
      <c r="O83" s="10"/>
    </row>
    <row r="84" spans="3:15" ht="30" customHeight="1" x14ac:dyDescent="0.4">
      <c r="C84" s="60"/>
      <c r="D84" s="176"/>
      <c r="E84" s="177"/>
      <c r="F84" s="178"/>
      <c r="G84" s="17"/>
      <c r="H84" s="23" t="s">
        <v>12</v>
      </c>
      <c r="I84" s="13"/>
      <c r="J84" s="14"/>
      <c r="K84" s="24"/>
      <c r="L84" s="20"/>
      <c r="M84" s="59">
        <f>SUM(M83:M83)</f>
        <v>13865.393534100001</v>
      </c>
      <c r="N84" s="10"/>
      <c r="O84" s="10"/>
    </row>
    <row r="85" spans="3:15" ht="30" customHeight="1" x14ac:dyDescent="0.4">
      <c r="C85" s="60"/>
      <c r="D85" s="176"/>
      <c r="E85" s="177"/>
      <c r="F85" s="178"/>
      <c r="G85" s="17"/>
      <c r="H85" s="26"/>
      <c r="I85" s="13"/>
      <c r="J85" s="14"/>
      <c r="K85" s="24"/>
      <c r="L85" s="20"/>
      <c r="M85" s="59"/>
      <c r="N85" s="10"/>
      <c r="O85" s="10"/>
    </row>
    <row r="86" spans="3:15" ht="30" customHeight="1" x14ac:dyDescent="0.4">
      <c r="C86" s="60"/>
      <c r="D86" s="176"/>
      <c r="E86" s="177"/>
      <c r="F86" s="178"/>
      <c r="G86" s="17"/>
      <c r="H86" s="21" t="s">
        <v>20</v>
      </c>
      <c r="I86" s="13"/>
      <c r="J86" s="14"/>
      <c r="K86" s="24"/>
      <c r="L86" s="20"/>
      <c r="M86" s="61">
        <f>M14+M19+M26+M32+M40+M46+M54+M71+M76+M81+M84</f>
        <v>195165.31409855996</v>
      </c>
      <c r="N86" s="10"/>
      <c r="O86" s="10"/>
    </row>
    <row r="87" spans="3:15" ht="30" customHeight="1" x14ac:dyDescent="0.4">
      <c r="C87" s="60"/>
      <c r="D87" s="176"/>
      <c r="E87" s="177"/>
      <c r="F87" s="178"/>
      <c r="G87" s="17"/>
      <c r="H87" s="12" t="s">
        <v>157</v>
      </c>
      <c r="I87" s="13"/>
      <c r="J87" s="14"/>
      <c r="K87" s="24"/>
      <c r="L87" s="27"/>
      <c r="M87" s="57"/>
      <c r="N87" s="10"/>
      <c r="O87" s="10"/>
    </row>
    <row r="88" spans="3:15" ht="30" customHeight="1" x14ac:dyDescent="0.35">
      <c r="C88" s="62"/>
      <c r="D88" s="176"/>
      <c r="E88" s="177"/>
      <c r="F88" s="178"/>
      <c r="G88" s="17"/>
      <c r="H88" s="30" t="s">
        <v>169</v>
      </c>
      <c r="I88" s="13"/>
      <c r="J88" s="14"/>
      <c r="K88" s="24"/>
      <c r="L88" s="27"/>
      <c r="M88" s="57"/>
      <c r="N88" s="10"/>
      <c r="O88" s="10"/>
    </row>
    <row r="89" spans="3:15" ht="30" customHeight="1" x14ac:dyDescent="0.35">
      <c r="C89" s="62"/>
      <c r="D89" s="176"/>
      <c r="E89" s="177"/>
      <c r="F89" s="178"/>
      <c r="G89" s="31"/>
      <c r="H89" s="30" t="s">
        <v>170</v>
      </c>
      <c r="I89" s="32"/>
      <c r="J89" s="14"/>
      <c r="K89" s="32"/>
      <c r="L89" s="27"/>
      <c r="M89" s="57"/>
      <c r="N89" s="10"/>
      <c r="O89" s="10"/>
    </row>
    <row r="90" spans="3:15" ht="30" customHeight="1" x14ac:dyDescent="0.35">
      <c r="C90" s="62"/>
      <c r="D90" s="153"/>
      <c r="E90" s="154"/>
      <c r="F90" s="155"/>
      <c r="G90" s="31"/>
      <c r="H90" s="18" t="s">
        <v>151</v>
      </c>
      <c r="I90" s="32"/>
      <c r="J90" s="14"/>
      <c r="K90" s="32"/>
      <c r="L90" s="27"/>
      <c r="M90" s="57"/>
      <c r="N90" s="10"/>
      <c r="O90" s="10"/>
    </row>
    <row r="91" spans="3:15" ht="30" customHeight="1" x14ac:dyDescent="0.35">
      <c r="C91" s="62"/>
      <c r="D91" s="153"/>
      <c r="E91" s="154"/>
      <c r="F91" s="155"/>
      <c r="G91" s="31"/>
      <c r="H91" s="18" t="s">
        <v>153</v>
      </c>
      <c r="I91" s="32"/>
      <c r="J91" s="14"/>
      <c r="K91" s="32"/>
      <c r="L91" s="27"/>
      <c r="M91" s="57"/>
      <c r="N91" s="10"/>
      <c r="O91" s="10"/>
    </row>
    <row r="92" spans="3:15" ht="30" customHeight="1" x14ac:dyDescent="0.35">
      <c r="C92" s="63"/>
      <c r="D92" s="176"/>
      <c r="E92" s="177"/>
      <c r="F92" s="178"/>
      <c r="G92" s="17"/>
      <c r="H92" s="18" t="s">
        <v>152</v>
      </c>
      <c r="I92" s="13"/>
      <c r="J92" s="14"/>
      <c r="K92" s="13"/>
      <c r="L92" s="13"/>
      <c r="M92" s="57"/>
      <c r="N92" s="10"/>
      <c r="O92" s="10"/>
    </row>
    <row r="93" spans="3:15" ht="15" customHeight="1" x14ac:dyDescent="0.35">
      <c r="C93" s="49"/>
      <c r="D93" s="28"/>
      <c r="E93" s="29"/>
      <c r="F93" s="29"/>
      <c r="G93" s="134"/>
      <c r="H93" s="33"/>
      <c r="I93" s="34"/>
      <c r="J93" s="35"/>
      <c r="K93" s="34"/>
      <c r="L93" s="34"/>
      <c r="M93" s="53"/>
      <c r="N93" s="10"/>
      <c r="O93" s="10"/>
    </row>
    <row r="94" spans="3:15" ht="15" customHeight="1" x14ac:dyDescent="0.35">
      <c r="C94" s="49"/>
      <c r="D94" s="36"/>
      <c r="E94" s="134"/>
      <c r="F94" s="134"/>
      <c r="G94" s="134"/>
      <c r="H94" s="37"/>
      <c r="I94" s="34"/>
      <c r="J94" s="35"/>
      <c r="K94" s="34"/>
      <c r="L94" s="34"/>
      <c r="M94" s="53"/>
      <c r="N94" s="10"/>
      <c r="O94" s="10"/>
    </row>
    <row r="95" spans="3:15" ht="15" customHeight="1" x14ac:dyDescent="0.35">
      <c r="C95" s="49"/>
      <c r="D95" s="36"/>
      <c r="E95" s="134"/>
      <c r="F95" s="134"/>
      <c r="G95" s="134"/>
      <c r="H95" s="37"/>
      <c r="I95" s="34"/>
      <c r="J95" s="35"/>
      <c r="K95" s="34"/>
      <c r="L95" s="34"/>
      <c r="M95" s="64"/>
      <c r="N95" s="10"/>
      <c r="O95" s="10"/>
    </row>
    <row r="96" spans="3:15" ht="15" customHeight="1" x14ac:dyDescent="0.35">
      <c r="C96" s="49"/>
      <c r="D96" s="37"/>
      <c r="E96" s="37"/>
      <c r="F96" s="37"/>
      <c r="G96" s="37"/>
      <c r="H96" s="37"/>
      <c r="I96" s="37"/>
      <c r="J96" s="37"/>
      <c r="K96" s="37"/>
      <c r="L96" s="37"/>
      <c r="M96" s="65"/>
      <c r="N96" s="10"/>
      <c r="O96" s="10"/>
    </row>
    <row r="97" spans="3:15" ht="15" customHeight="1" x14ac:dyDescent="0.35">
      <c r="C97" s="66"/>
      <c r="D97" s="37"/>
      <c r="E97" s="37"/>
      <c r="F97" s="37"/>
      <c r="G97" s="37"/>
      <c r="H97" s="37"/>
      <c r="I97" s="37"/>
      <c r="J97" s="37"/>
      <c r="K97" s="37"/>
      <c r="L97" s="37"/>
      <c r="M97" s="65"/>
      <c r="N97" s="10"/>
      <c r="O97" s="10"/>
    </row>
    <row r="98" spans="3:15" ht="15" customHeight="1" x14ac:dyDescent="0.35">
      <c r="C98" s="66"/>
      <c r="D98" s="37"/>
      <c r="E98" s="37"/>
      <c r="F98" s="37"/>
      <c r="G98" s="37"/>
      <c r="H98" s="37"/>
      <c r="I98" s="37"/>
      <c r="J98" s="37"/>
      <c r="K98" s="37"/>
      <c r="L98" s="37"/>
      <c r="M98" s="65"/>
      <c r="N98" s="10"/>
      <c r="O98" s="10"/>
    </row>
    <row r="99" spans="3:15" ht="15" customHeight="1" x14ac:dyDescent="0.35">
      <c r="C99" s="66"/>
      <c r="D99" s="37"/>
      <c r="E99" s="37"/>
      <c r="F99" s="37"/>
      <c r="G99" s="37"/>
      <c r="H99" s="37"/>
      <c r="I99" s="37"/>
      <c r="J99" s="37"/>
      <c r="K99" s="37"/>
      <c r="L99" s="37"/>
      <c r="M99" s="65"/>
      <c r="N99" s="10"/>
      <c r="O99" s="10"/>
    </row>
    <row r="100" spans="3:15" ht="30" customHeight="1" x14ac:dyDescent="0.4">
      <c r="C100" s="66"/>
      <c r="D100" s="37"/>
      <c r="E100" s="37"/>
      <c r="F100" s="37"/>
      <c r="G100" s="38"/>
      <c r="H100" s="39" t="s">
        <v>6</v>
      </c>
      <c r="I100" s="40"/>
      <c r="J100" s="41"/>
      <c r="K100" s="40"/>
      <c r="L100" s="40"/>
      <c r="M100" s="51"/>
      <c r="N100" s="10"/>
      <c r="O100" s="10"/>
    </row>
    <row r="101" spans="3:15" ht="30" customHeight="1" x14ac:dyDescent="0.4">
      <c r="C101" s="66"/>
      <c r="D101" s="37"/>
      <c r="E101" s="37"/>
      <c r="F101" s="37"/>
      <c r="G101" s="179" t="s">
        <v>7</v>
      </c>
      <c r="H101" s="180"/>
      <c r="I101" s="34"/>
      <c r="J101" s="35"/>
      <c r="K101" s="34"/>
      <c r="L101" s="42"/>
      <c r="M101" s="53"/>
      <c r="N101" s="10"/>
      <c r="O101" s="10"/>
    </row>
    <row r="102" spans="3:15" ht="30" customHeight="1" x14ac:dyDescent="0.4">
      <c r="C102" s="66"/>
      <c r="D102" s="37"/>
      <c r="E102" s="37"/>
      <c r="F102" s="37"/>
      <c r="G102" s="183" t="s">
        <v>22</v>
      </c>
      <c r="H102" s="184"/>
      <c r="I102" s="194" t="s">
        <v>171</v>
      </c>
      <c r="J102" s="194"/>
      <c r="K102" s="34"/>
      <c r="L102" s="34"/>
      <c r="M102" s="53"/>
      <c r="N102" s="10"/>
      <c r="O102" s="10"/>
    </row>
    <row r="103" spans="3:15" ht="30" customHeight="1" x14ac:dyDescent="0.35">
      <c r="C103" s="66"/>
      <c r="D103" s="37"/>
      <c r="E103" s="37"/>
      <c r="F103" s="37"/>
      <c r="G103" s="133"/>
      <c r="H103" s="37" t="s">
        <v>23</v>
      </c>
      <c r="I103" s="34"/>
      <c r="J103" s="35"/>
      <c r="K103" s="34"/>
      <c r="L103" s="34"/>
      <c r="M103" s="53"/>
      <c r="N103" s="10"/>
      <c r="O103" s="10"/>
    </row>
    <row r="104" spans="3:15" ht="30" customHeight="1" x14ac:dyDescent="0.4">
      <c r="C104" s="66"/>
      <c r="D104" s="37"/>
      <c r="E104" s="37"/>
      <c r="F104" s="37"/>
      <c r="G104" s="133"/>
      <c r="H104" s="37" t="s">
        <v>24</v>
      </c>
      <c r="I104" s="194" t="s">
        <v>8</v>
      </c>
      <c r="J104" s="194"/>
      <c r="K104" s="194"/>
      <c r="L104" s="194"/>
      <c r="M104" s="195"/>
      <c r="N104" s="10"/>
      <c r="O104" s="10"/>
    </row>
    <row r="105" spans="3:15" ht="30" customHeight="1" x14ac:dyDescent="0.35">
      <c r="C105" s="67"/>
      <c r="D105" s="43"/>
      <c r="E105" s="43"/>
      <c r="F105" s="43"/>
      <c r="G105" s="43"/>
      <c r="H105" s="43"/>
      <c r="I105" s="43"/>
      <c r="J105" s="43"/>
      <c r="K105" s="43"/>
      <c r="L105" s="43"/>
      <c r="M105" s="68"/>
      <c r="N105" s="10"/>
      <c r="O105" s="10"/>
    </row>
    <row r="106" spans="3:15" ht="30" customHeight="1" x14ac:dyDescent="0.35">
      <c r="C106" s="67"/>
      <c r="D106" s="43"/>
      <c r="E106" s="43"/>
      <c r="F106" s="43"/>
      <c r="G106" s="43"/>
      <c r="H106" s="43"/>
      <c r="I106" s="43"/>
      <c r="J106" s="43"/>
      <c r="K106" s="43"/>
      <c r="L106" s="43"/>
      <c r="M106" s="68"/>
    </row>
    <row r="107" spans="3:15" s="8" customFormat="1" ht="30" customHeight="1" x14ac:dyDescent="0.4">
      <c r="C107" s="69"/>
      <c r="D107" s="43"/>
      <c r="E107" s="43"/>
      <c r="F107" s="43"/>
      <c r="G107" s="11">
        <v>1</v>
      </c>
      <c r="H107" s="12" t="s">
        <v>25</v>
      </c>
      <c r="I107" s="43"/>
      <c r="J107" s="43"/>
      <c r="K107" s="43"/>
      <c r="L107" s="43"/>
      <c r="M107" s="73">
        <f>M14</f>
        <v>22764.075395100001</v>
      </c>
    </row>
    <row r="108" spans="3:15" s="5" customFormat="1" ht="30" customHeight="1" x14ac:dyDescent="0.4">
      <c r="C108" s="67"/>
      <c r="D108" s="43"/>
      <c r="E108" s="43"/>
      <c r="F108" s="43"/>
      <c r="G108" s="11">
        <v>2</v>
      </c>
      <c r="H108" s="12" t="s">
        <v>34</v>
      </c>
      <c r="I108" s="43"/>
      <c r="J108" s="43"/>
      <c r="K108" s="43"/>
      <c r="L108" s="43"/>
      <c r="M108" s="73">
        <f>M19</f>
        <v>2654.3975640000003</v>
      </c>
    </row>
    <row r="109" spans="3:15" ht="30" customHeight="1" x14ac:dyDescent="0.4">
      <c r="C109" s="67"/>
      <c r="D109" s="43"/>
      <c r="E109" s="43"/>
      <c r="F109" s="43"/>
      <c r="G109" s="11">
        <v>3</v>
      </c>
      <c r="H109" s="22" t="s">
        <v>30</v>
      </c>
      <c r="I109" s="43"/>
      <c r="J109" s="43"/>
      <c r="K109" s="43"/>
      <c r="L109" s="43"/>
      <c r="M109" s="73">
        <f>M26</f>
        <v>10086.859819199999</v>
      </c>
    </row>
    <row r="110" spans="3:15" ht="30" customHeight="1" x14ac:dyDescent="0.4">
      <c r="C110" s="67"/>
      <c r="D110" s="43"/>
      <c r="E110" s="43"/>
      <c r="F110" s="43"/>
      <c r="G110" s="11">
        <v>4</v>
      </c>
      <c r="H110" s="25" t="s">
        <v>58</v>
      </c>
      <c r="I110" s="43"/>
      <c r="J110" s="43"/>
      <c r="K110" s="43"/>
      <c r="L110" s="43"/>
      <c r="M110" s="73">
        <f>M32</f>
        <v>8170.7723258999995</v>
      </c>
    </row>
    <row r="111" spans="3:15" ht="30" customHeight="1" x14ac:dyDescent="0.4">
      <c r="C111" s="67"/>
      <c r="D111" s="43"/>
      <c r="E111" s="43"/>
      <c r="F111" s="43"/>
      <c r="G111" s="11">
        <v>5</v>
      </c>
      <c r="H111" s="22" t="s">
        <v>31</v>
      </c>
      <c r="I111" s="43"/>
      <c r="J111" s="43"/>
      <c r="K111" s="43"/>
      <c r="L111" s="43"/>
      <c r="M111" s="73">
        <f>M40</f>
        <v>98278.203923999987</v>
      </c>
    </row>
    <row r="112" spans="3:15" ht="30" customHeight="1" x14ac:dyDescent="0.4">
      <c r="C112" s="67"/>
      <c r="D112" s="43"/>
      <c r="E112" s="43"/>
      <c r="F112" s="43"/>
      <c r="G112" s="11">
        <v>6</v>
      </c>
      <c r="H112" s="25" t="s">
        <v>37</v>
      </c>
      <c r="I112" s="43"/>
      <c r="J112" s="43"/>
      <c r="K112" s="43"/>
      <c r="L112" s="43"/>
      <c r="M112" s="73">
        <f>M46</f>
        <v>2764.5026130000001</v>
      </c>
    </row>
    <row r="113" spans="3:13" ht="30" customHeight="1" x14ac:dyDescent="0.4">
      <c r="C113" s="67"/>
      <c r="D113" s="43"/>
      <c r="E113" s="43"/>
      <c r="F113" s="43"/>
      <c r="G113" s="11">
        <v>7</v>
      </c>
      <c r="H113" s="25" t="s">
        <v>104</v>
      </c>
      <c r="I113" s="43"/>
      <c r="J113" s="43"/>
      <c r="K113" s="43"/>
      <c r="L113" s="43"/>
      <c r="M113" s="73">
        <f>M54</f>
        <v>2215.8078970500001</v>
      </c>
    </row>
    <row r="114" spans="3:13" ht="30" customHeight="1" x14ac:dyDescent="0.4">
      <c r="C114" s="67"/>
      <c r="D114" s="43"/>
      <c r="E114" s="43"/>
      <c r="F114" s="43"/>
      <c r="G114" s="11">
        <v>8</v>
      </c>
      <c r="H114" s="75" t="s">
        <v>80</v>
      </c>
      <c r="I114" s="43"/>
      <c r="J114" s="43"/>
      <c r="K114" s="43"/>
      <c r="L114" s="43"/>
      <c r="M114" s="73">
        <f>M71</f>
        <v>30886.519766399997</v>
      </c>
    </row>
    <row r="115" spans="3:13" ht="30" customHeight="1" x14ac:dyDescent="0.4">
      <c r="C115" s="67"/>
      <c r="D115" s="43"/>
      <c r="E115" s="43"/>
      <c r="F115" s="43"/>
      <c r="G115" s="11">
        <v>9</v>
      </c>
      <c r="H115" s="25" t="s">
        <v>120</v>
      </c>
      <c r="I115" s="43"/>
      <c r="J115" s="43"/>
      <c r="K115" s="43"/>
      <c r="L115" s="43"/>
      <c r="M115" s="73">
        <f>M76</f>
        <v>2912.6576960100001</v>
      </c>
    </row>
    <row r="116" spans="3:13" ht="30" customHeight="1" x14ac:dyDescent="0.4">
      <c r="C116" s="67"/>
      <c r="D116" s="43"/>
      <c r="E116" s="43"/>
      <c r="F116" s="43"/>
      <c r="G116" s="11">
        <v>10</v>
      </c>
      <c r="H116" s="25" t="s">
        <v>163</v>
      </c>
      <c r="I116" s="43"/>
      <c r="J116" s="43"/>
      <c r="K116" s="43"/>
      <c r="L116" s="43"/>
      <c r="M116" s="73">
        <f>M81</f>
        <v>566.12356379999994</v>
      </c>
    </row>
    <row r="117" spans="3:13" ht="30" customHeight="1" x14ac:dyDescent="0.4">
      <c r="C117" s="67"/>
      <c r="D117" s="43"/>
      <c r="E117" s="43"/>
      <c r="F117" s="43"/>
      <c r="G117" s="11">
        <v>11</v>
      </c>
      <c r="H117" s="75" t="s">
        <v>103</v>
      </c>
      <c r="I117" s="43"/>
      <c r="J117" s="43"/>
      <c r="K117" s="43"/>
      <c r="L117" s="43"/>
      <c r="M117" s="73">
        <f>M84</f>
        <v>13865.393534100001</v>
      </c>
    </row>
    <row r="118" spans="3:13" ht="30" customHeight="1" x14ac:dyDescent="0.4">
      <c r="C118" s="67"/>
      <c r="D118" s="43"/>
      <c r="E118" s="43"/>
      <c r="F118" s="43"/>
      <c r="G118" s="43"/>
      <c r="H118" s="21" t="s">
        <v>20</v>
      </c>
      <c r="I118" s="43"/>
      <c r="J118" s="43"/>
      <c r="K118" s="43"/>
      <c r="L118" s="43"/>
      <c r="M118" s="73">
        <f>SUM(M107:M117)</f>
        <v>195165.31409855996</v>
      </c>
    </row>
    <row r="119" spans="3:13" ht="30" customHeight="1" thickBot="1" x14ac:dyDescent="0.4">
      <c r="C119" s="70"/>
      <c r="D119" s="71"/>
      <c r="E119" s="71"/>
      <c r="F119" s="71"/>
      <c r="G119" s="71"/>
      <c r="H119" s="71"/>
      <c r="I119" s="71"/>
      <c r="J119" s="71"/>
      <c r="K119" s="71"/>
      <c r="L119" s="71"/>
      <c r="M119" s="72"/>
    </row>
    <row r="120" spans="3:13" ht="15" customHeight="1" x14ac:dyDescent="0.2">
      <c r="D120" s="4"/>
      <c r="E120" s="4"/>
      <c r="F120" s="4"/>
      <c r="G120" s="4"/>
      <c r="I120" s="4"/>
      <c r="J120" s="4"/>
      <c r="K120" s="4"/>
      <c r="L120" s="4"/>
      <c r="M120" s="4"/>
    </row>
    <row r="121" spans="3:13" ht="15" customHeight="1" x14ac:dyDescent="0.2">
      <c r="D121" s="4"/>
      <c r="E121" s="4"/>
      <c r="F121" s="4"/>
      <c r="G121" s="4"/>
      <c r="I121" s="4"/>
      <c r="J121" s="4"/>
      <c r="K121" s="4"/>
      <c r="L121" s="4"/>
      <c r="M121" s="4"/>
    </row>
    <row r="122" spans="3:13" ht="15" customHeight="1" x14ac:dyDescent="0.2">
      <c r="D122" s="4"/>
      <c r="E122" s="4"/>
      <c r="F122" s="4"/>
      <c r="G122" s="4"/>
      <c r="I122" s="4"/>
      <c r="J122" s="4"/>
      <c r="K122" s="4"/>
      <c r="L122" s="4"/>
      <c r="M122" s="4"/>
    </row>
    <row r="123" spans="3:13" s="8" customFormat="1" ht="15" customHeight="1" x14ac:dyDescent="0.2"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3:13" s="8" customFormat="1" ht="15" customHeight="1" x14ac:dyDescent="0.2"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3:13" ht="15" customHeight="1" x14ac:dyDescent="0.2">
      <c r="D125" s="4"/>
      <c r="E125" s="4"/>
      <c r="F125" s="4"/>
      <c r="G125" s="4"/>
      <c r="I125" s="4"/>
      <c r="J125" s="4"/>
      <c r="K125" s="4"/>
      <c r="L125" s="4"/>
      <c r="M125" s="4"/>
    </row>
    <row r="126" spans="3:13" ht="15" customHeight="1" x14ac:dyDescent="0.2">
      <c r="D126" s="4"/>
      <c r="E126" s="4"/>
      <c r="F126" s="4"/>
      <c r="G126" s="4"/>
      <c r="I126" s="4"/>
      <c r="J126" s="4"/>
      <c r="K126" s="4"/>
      <c r="L126" s="4"/>
      <c r="M126" s="4"/>
    </row>
    <row r="127" spans="3:13" ht="15" customHeight="1" x14ac:dyDescent="0.2">
      <c r="D127" s="4"/>
      <c r="E127" s="4"/>
      <c r="F127" s="4"/>
      <c r="G127" s="4"/>
      <c r="I127" s="4"/>
      <c r="J127" s="4"/>
      <c r="K127" s="4"/>
      <c r="L127" s="4"/>
      <c r="M127" s="4"/>
    </row>
    <row r="128" spans="3:13" s="8" customFormat="1" ht="15" customHeight="1" x14ac:dyDescent="0.2"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4:13" ht="15" customHeight="1" x14ac:dyDescent="0.2">
      <c r="D129" s="4"/>
      <c r="E129" s="4"/>
      <c r="F129" s="4"/>
      <c r="G129" s="4"/>
      <c r="I129" s="4"/>
      <c r="J129" s="4"/>
      <c r="K129" s="4"/>
      <c r="L129" s="4"/>
      <c r="M129" s="4"/>
    </row>
    <row r="130" spans="4:13" ht="15" customHeight="1" x14ac:dyDescent="0.2">
      <c r="D130" s="4"/>
      <c r="E130" s="4"/>
      <c r="F130" s="4"/>
      <c r="G130" s="4"/>
      <c r="I130" s="4"/>
      <c r="J130" s="4"/>
      <c r="K130" s="4"/>
      <c r="L130" s="4"/>
      <c r="M130" s="4"/>
    </row>
    <row r="131" spans="4:13" ht="15" customHeight="1" x14ac:dyDescent="0.2">
      <c r="D131" s="4"/>
      <c r="E131" s="4"/>
      <c r="F131" s="4"/>
      <c r="G131" s="4"/>
      <c r="I131" s="4"/>
      <c r="J131" s="4"/>
      <c r="K131" s="4"/>
      <c r="L131" s="4"/>
      <c r="M131" s="4"/>
    </row>
    <row r="132" spans="4:13" ht="15" customHeight="1" x14ac:dyDescent="0.2">
      <c r="D132" s="4"/>
      <c r="E132" s="4"/>
      <c r="F132" s="4"/>
      <c r="G132" s="4"/>
      <c r="I132" s="4"/>
      <c r="J132" s="4"/>
      <c r="K132" s="4"/>
      <c r="L132" s="4"/>
      <c r="M132" s="4"/>
    </row>
    <row r="133" spans="4:13" ht="15" customHeight="1" x14ac:dyDescent="0.2">
      <c r="D133" s="4"/>
      <c r="E133" s="4"/>
      <c r="F133" s="4"/>
      <c r="G133" s="4"/>
      <c r="I133" s="4"/>
      <c r="J133" s="4"/>
      <c r="K133" s="4"/>
      <c r="L133" s="4"/>
      <c r="M133" s="4"/>
    </row>
    <row r="134" spans="4:13" ht="15" customHeight="1" x14ac:dyDescent="0.2">
      <c r="D134" s="4"/>
      <c r="E134" s="4"/>
      <c r="F134" s="4"/>
      <c r="G134" s="4"/>
      <c r="I134" s="4"/>
      <c r="J134" s="4"/>
      <c r="K134" s="4"/>
      <c r="L134" s="4"/>
      <c r="M134" s="4"/>
    </row>
    <row r="135" spans="4:13" ht="15" customHeight="1" x14ac:dyDescent="0.2">
      <c r="D135" s="4"/>
      <c r="E135" s="4"/>
      <c r="F135" s="4"/>
      <c r="G135" s="4"/>
      <c r="I135" s="4"/>
      <c r="J135" s="4"/>
      <c r="K135" s="4"/>
      <c r="L135" s="4"/>
      <c r="M135" s="4"/>
    </row>
    <row r="136" spans="4:13" ht="15" customHeight="1" x14ac:dyDescent="0.2">
      <c r="D136" s="4"/>
      <c r="E136" s="4"/>
      <c r="F136" s="4"/>
      <c r="G136" s="4"/>
      <c r="I136" s="4"/>
      <c r="J136" s="4"/>
      <c r="K136" s="4"/>
      <c r="L136" s="4"/>
      <c r="M136" s="4"/>
    </row>
    <row r="137" spans="4:13" ht="15" customHeight="1" x14ac:dyDescent="0.2">
      <c r="D137" s="4"/>
      <c r="E137" s="4"/>
      <c r="F137" s="4"/>
      <c r="G137" s="4"/>
      <c r="I137" s="4"/>
      <c r="J137" s="4"/>
      <c r="K137" s="4"/>
      <c r="L137" s="4"/>
      <c r="M137" s="4"/>
    </row>
    <row r="138" spans="4:13" ht="15" customHeight="1" x14ac:dyDescent="0.2">
      <c r="D138" s="4"/>
      <c r="E138" s="4"/>
      <c r="F138" s="4"/>
      <c r="G138" s="4"/>
      <c r="I138" s="4"/>
      <c r="J138" s="4"/>
      <c r="K138" s="4"/>
      <c r="L138" s="4"/>
      <c r="M138" s="4"/>
    </row>
    <row r="139" spans="4:13" ht="15" customHeight="1" x14ac:dyDescent="0.2">
      <c r="D139" s="4"/>
      <c r="E139" s="4"/>
      <c r="F139" s="4"/>
      <c r="G139" s="4"/>
      <c r="I139" s="4"/>
      <c r="J139" s="4"/>
      <c r="K139" s="4"/>
      <c r="L139" s="4"/>
      <c r="M139" s="4"/>
    </row>
    <row r="140" spans="4:13" ht="15" customHeight="1" x14ac:dyDescent="0.2">
      <c r="D140" s="4"/>
      <c r="E140" s="4"/>
      <c r="F140" s="4"/>
      <c r="G140" s="4"/>
      <c r="I140" s="4"/>
      <c r="J140" s="4"/>
      <c r="K140" s="4"/>
      <c r="L140" s="4"/>
      <c r="M140" s="4"/>
    </row>
    <row r="141" spans="4:13" ht="15" customHeight="1" x14ac:dyDescent="0.2">
      <c r="D141" s="4"/>
      <c r="E141" s="4"/>
      <c r="F141" s="4"/>
      <c r="G141" s="4"/>
      <c r="I141" s="4"/>
      <c r="J141" s="4"/>
      <c r="K141" s="4"/>
      <c r="L141" s="4"/>
      <c r="M141" s="4"/>
    </row>
    <row r="142" spans="4:13" ht="15" customHeight="1" x14ac:dyDescent="0.2">
      <c r="D142" s="4"/>
      <c r="E142" s="4"/>
      <c r="F142" s="4"/>
      <c r="G142" s="4"/>
      <c r="I142" s="4"/>
      <c r="J142" s="4"/>
      <c r="K142" s="4"/>
      <c r="L142" s="4"/>
      <c r="M142" s="4"/>
    </row>
    <row r="143" spans="4:13" ht="15" customHeight="1" x14ac:dyDescent="0.2">
      <c r="D143" s="4"/>
      <c r="E143" s="4"/>
      <c r="F143" s="4"/>
      <c r="G143" s="4"/>
      <c r="I143" s="4"/>
      <c r="J143" s="4"/>
      <c r="K143" s="4"/>
      <c r="L143" s="4"/>
      <c r="M143" s="4"/>
    </row>
    <row r="144" spans="4:13" ht="15" customHeight="1" x14ac:dyDescent="0.2">
      <c r="D144" s="4"/>
      <c r="E144" s="4"/>
      <c r="F144" s="4"/>
      <c r="G144" s="4"/>
      <c r="I144" s="4"/>
      <c r="J144" s="4"/>
      <c r="K144" s="4"/>
      <c r="L144" s="4"/>
      <c r="M144" s="4"/>
    </row>
    <row r="145" spans="4:13" ht="15" customHeight="1" x14ac:dyDescent="0.2">
      <c r="D145" s="4"/>
      <c r="E145" s="4"/>
      <c r="F145" s="4"/>
      <c r="G145" s="4"/>
      <c r="I145" s="4"/>
      <c r="J145" s="4"/>
      <c r="K145" s="4"/>
      <c r="L145" s="4"/>
      <c r="M145" s="4"/>
    </row>
    <row r="146" spans="4:13" ht="15" customHeight="1" x14ac:dyDescent="0.2">
      <c r="D146" s="4"/>
      <c r="E146" s="4"/>
      <c r="F146" s="4"/>
      <c r="G146" s="4"/>
      <c r="I146" s="4"/>
      <c r="J146" s="4"/>
      <c r="K146" s="4"/>
      <c r="L146" s="4"/>
      <c r="M146" s="4"/>
    </row>
    <row r="147" spans="4:13" ht="15" customHeight="1" x14ac:dyDescent="0.2">
      <c r="D147" s="4"/>
      <c r="E147" s="4"/>
      <c r="F147" s="4"/>
      <c r="G147" s="4"/>
      <c r="I147" s="4"/>
      <c r="J147" s="4"/>
      <c r="K147" s="4"/>
      <c r="L147" s="4"/>
      <c r="M147" s="4"/>
    </row>
    <row r="148" spans="4:13" ht="15" customHeight="1" x14ac:dyDescent="0.2">
      <c r="D148" s="4"/>
      <c r="E148" s="4"/>
      <c r="F148" s="4"/>
      <c r="G148" s="4"/>
      <c r="I148" s="4"/>
      <c r="J148" s="4"/>
      <c r="K148" s="4"/>
      <c r="L148" s="4"/>
      <c r="M148" s="4"/>
    </row>
    <row r="149" spans="4:13" ht="15" customHeight="1" x14ac:dyDescent="0.2">
      <c r="D149" s="4"/>
      <c r="E149" s="4"/>
      <c r="F149" s="4"/>
      <c r="G149" s="4"/>
      <c r="I149" s="4"/>
      <c r="J149" s="4"/>
      <c r="K149" s="4"/>
      <c r="L149" s="4"/>
      <c r="M149" s="4"/>
    </row>
    <row r="150" spans="4:13" ht="15" customHeight="1" x14ac:dyDescent="0.2">
      <c r="D150" s="4"/>
      <c r="E150" s="4"/>
      <c r="F150" s="4"/>
      <c r="G150" s="4"/>
      <c r="I150" s="4"/>
      <c r="J150" s="4"/>
      <c r="K150" s="4"/>
      <c r="L150" s="4"/>
      <c r="M150" s="4"/>
    </row>
    <row r="151" spans="4:13" ht="15" customHeight="1" x14ac:dyDescent="0.2">
      <c r="D151" s="4"/>
      <c r="E151" s="4"/>
      <c r="F151" s="4"/>
      <c r="G151" s="4"/>
      <c r="I151" s="4"/>
      <c r="J151" s="4"/>
      <c r="K151" s="4"/>
      <c r="L151" s="4"/>
      <c r="M151" s="4"/>
    </row>
    <row r="152" spans="4:13" ht="15" customHeight="1" x14ac:dyDescent="0.2">
      <c r="D152" s="4"/>
      <c r="E152" s="4"/>
      <c r="F152" s="4"/>
      <c r="G152" s="4"/>
      <c r="I152" s="4"/>
      <c r="J152" s="4"/>
      <c r="K152" s="4"/>
      <c r="L152" s="4"/>
      <c r="M152" s="4"/>
    </row>
    <row r="153" spans="4:13" ht="15" customHeight="1" x14ac:dyDescent="0.2">
      <c r="D153" s="4"/>
      <c r="E153" s="4"/>
      <c r="F153" s="4"/>
      <c r="G153" s="4"/>
      <c r="I153" s="4"/>
      <c r="J153" s="4"/>
      <c r="K153" s="4"/>
      <c r="L153" s="4"/>
      <c r="M153" s="4"/>
    </row>
    <row r="154" spans="4:13" ht="15" customHeight="1" x14ac:dyDescent="0.2"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4:13" ht="15" customHeight="1" x14ac:dyDescent="0.2"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4:13" ht="15" customHeight="1" x14ac:dyDescent="0.2"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4:13" ht="15" customHeight="1" x14ac:dyDescent="0.2">
      <c r="D157" s="4"/>
      <c r="E157" s="4"/>
      <c r="F157" s="4"/>
      <c r="G157" s="4"/>
      <c r="I157" s="4"/>
      <c r="J157" s="4"/>
      <c r="K157" s="4"/>
      <c r="L157" s="4"/>
      <c r="M157" s="4"/>
    </row>
    <row r="158" spans="4:13" ht="15" customHeight="1" x14ac:dyDescent="0.2">
      <c r="D158" s="4"/>
      <c r="E158" s="4"/>
      <c r="F158" s="4"/>
      <c r="G158" s="4"/>
      <c r="I158" s="4"/>
      <c r="J158" s="4"/>
      <c r="K158" s="4"/>
      <c r="L158" s="4"/>
      <c r="M158" s="4"/>
    </row>
    <row r="159" spans="4:13" ht="15" customHeight="1" x14ac:dyDescent="0.2">
      <c r="D159" s="4"/>
      <c r="E159" s="4"/>
      <c r="F159" s="4"/>
      <c r="G159" s="4"/>
      <c r="I159" s="4"/>
      <c r="J159" s="4"/>
      <c r="K159" s="4"/>
      <c r="L159" s="4"/>
      <c r="M159" s="4"/>
    </row>
    <row r="160" spans="4:13" ht="15" customHeight="1" x14ac:dyDescent="0.2">
      <c r="D160" s="4"/>
      <c r="E160" s="4"/>
      <c r="F160" s="4"/>
      <c r="G160" s="4"/>
      <c r="I160" s="4"/>
      <c r="J160" s="4"/>
      <c r="K160" s="4"/>
      <c r="L160" s="4"/>
      <c r="M160" s="4"/>
    </row>
    <row r="161" spans="4:13" ht="15" customHeight="1" x14ac:dyDescent="0.2"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4:13" ht="15" customHeight="1" x14ac:dyDescent="0.2">
      <c r="D162" s="4"/>
      <c r="E162" s="4"/>
      <c r="F162" s="4"/>
      <c r="G162" s="4"/>
      <c r="I162" s="4"/>
      <c r="J162" s="4"/>
      <c r="K162" s="4"/>
      <c r="L162" s="4"/>
      <c r="M162" s="4"/>
    </row>
    <row r="163" spans="4:13" ht="15" customHeight="1" x14ac:dyDescent="0.2">
      <c r="D163" s="4"/>
      <c r="E163" s="4"/>
      <c r="F163" s="4"/>
      <c r="G163" s="4"/>
      <c r="I163" s="4"/>
      <c r="J163" s="4"/>
      <c r="K163" s="4"/>
      <c r="L163" s="4"/>
      <c r="M163" s="4"/>
    </row>
    <row r="164" spans="4:13" s="8" customFormat="1" ht="15" customHeight="1" x14ac:dyDescent="0.2"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4:13" s="8" customFormat="1" ht="15" customHeight="1" x14ac:dyDescent="0.2"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4:13" s="8" customFormat="1" ht="15" customHeight="1" x14ac:dyDescent="0.2"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4:13" ht="15" customHeight="1" x14ac:dyDescent="0.2">
      <c r="D167" s="4"/>
      <c r="E167" s="4"/>
      <c r="F167" s="4"/>
      <c r="G167" s="4"/>
      <c r="I167" s="4"/>
      <c r="J167" s="4"/>
      <c r="K167" s="4"/>
      <c r="L167" s="4"/>
      <c r="M167" s="4"/>
    </row>
    <row r="168" spans="4:13" ht="15" customHeight="1" x14ac:dyDescent="0.2">
      <c r="D168" s="4"/>
      <c r="E168" s="4"/>
      <c r="F168" s="4"/>
      <c r="G168" s="4"/>
      <c r="I168" s="4"/>
      <c r="J168" s="4"/>
      <c r="K168" s="4"/>
      <c r="L168" s="4"/>
      <c r="M168" s="4"/>
    </row>
    <row r="169" spans="4:13" ht="15" customHeight="1" x14ac:dyDescent="0.2">
      <c r="D169" s="4"/>
      <c r="E169" s="4"/>
      <c r="F169" s="4"/>
      <c r="G169" s="4"/>
      <c r="I169" s="4"/>
      <c r="J169" s="4"/>
      <c r="K169" s="4"/>
      <c r="L169" s="4"/>
      <c r="M169" s="4"/>
    </row>
    <row r="170" spans="4:13" ht="15" customHeight="1" x14ac:dyDescent="0.2">
      <c r="D170" s="4"/>
      <c r="E170" s="4"/>
      <c r="F170" s="4"/>
      <c r="G170" s="4"/>
      <c r="I170" s="4"/>
      <c r="J170" s="4"/>
      <c r="K170" s="4"/>
      <c r="L170" s="4"/>
      <c r="M170" s="4"/>
    </row>
    <row r="171" spans="4:13" s="7" customFormat="1" ht="15" customHeight="1" x14ac:dyDescent="0.2"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4:13" ht="15" customHeight="1" x14ac:dyDescent="0.2">
      <c r="D172" s="4"/>
      <c r="E172" s="4"/>
      <c r="F172" s="4"/>
      <c r="G172" s="4"/>
      <c r="I172" s="4"/>
      <c r="J172" s="4"/>
      <c r="K172" s="4"/>
      <c r="L172" s="4"/>
      <c r="M172" s="4"/>
    </row>
    <row r="173" spans="4:13" ht="15" customHeight="1" x14ac:dyDescent="0.2">
      <c r="D173" s="4"/>
      <c r="E173" s="4"/>
      <c r="F173" s="4"/>
      <c r="G173" s="4"/>
      <c r="I173" s="4"/>
      <c r="J173" s="4"/>
      <c r="K173" s="4"/>
      <c r="L173" s="4"/>
      <c r="M173" s="4"/>
    </row>
    <row r="174" spans="4:13" ht="15" customHeight="1" x14ac:dyDescent="0.2">
      <c r="D174" s="4"/>
      <c r="E174" s="4"/>
      <c r="F174" s="4"/>
      <c r="G174" s="4"/>
      <c r="I174" s="4"/>
      <c r="J174" s="4"/>
      <c r="K174" s="4"/>
      <c r="L174" s="4"/>
      <c r="M174" s="4"/>
    </row>
    <row r="175" spans="4:13" ht="15" customHeight="1" x14ac:dyDescent="0.2">
      <c r="D175" s="4"/>
      <c r="E175" s="4"/>
      <c r="F175" s="4"/>
      <c r="G175" s="4"/>
      <c r="I175" s="4"/>
      <c r="J175" s="4"/>
      <c r="K175" s="4"/>
      <c r="L175" s="4"/>
      <c r="M175" s="4"/>
    </row>
    <row r="176" spans="4:13" ht="15" customHeight="1" x14ac:dyDescent="0.2">
      <c r="D176" s="4"/>
      <c r="E176" s="4"/>
      <c r="F176" s="4"/>
      <c r="G176" s="4"/>
      <c r="I176" s="4"/>
      <c r="J176" s="4"/>
      <c r="K176" s="4"/>
      <c r="L176" s="4"/>
      <c r="M176" s="4"/>
    </row>
    <row r="177" spans="4:13" ht="15" customHeight="1" x14ac:dyDescent="0.2">
      <c r="D177" s="4"/>
      <c r="E177" s="4"/>
      <c r="F177" s="4"/>
      <c r="G177" s="4"/>
      <c r="I177" s="4"/>
      <c r="J177" s="4"/>
      <c r="K177" s="4"/>
      <c r="L177" s="4"/>
      <c r="M177" s="4"/>
    </row>
    <row r="178" spans="4:13" ht="15" customHeight="1" x14ac:dyDescent="0.2">
      <c r="D178" s="4"/>
      <c r="E178" s="4"/>
      <c r="F178" s="4"/>
      <c r="G178" s="4"/>
      <c r="I178" s="4"/>
      <c r="J178" s="4"/>
      <c r="K178" s="4"/>
      <c r="L178" s="4"/>
      <c r="M178" s="4"/>
    </row>
    <row r="179" spans="4:13" ht="15" customHeight="1" x14ac:dyDescent="0.2">
      <c r="D179" s="4"/>
      <c r="E179" s="4"/>
      <c r="F179" s="4"/>
      <c r="G179" s="4"/>
      <c r="I179" s="4"/>
      <c r="J179" s="4"/>
      <c r="K179" s="4"/>
      <c r="L179" s="4"/>
      <c r="M179" s="4"/>
    </row>
    <row r="180" spans="4:13" ht="15" customHeight="1" x14ac:dyDescent="0.2">
      <c r="D180" s="4"/>
      <c r="E180" s="4"/>
      <c r="F180" s="4"/>
      <c r="G180" s="4"/>
      <c r="I180" s="4"/>
      <c r="J180" s="4"/>
      <c r="K180" s="4"/>
      <c r="L180" s="4"/>
      <c r="M180" s="4"/>
    </row>
    <row r="181" spans="4:13" ht="15" customHeight="1" x14ac:dyDescent="0.2">
      <c r="D181" s="4"/>
      <c r="E181" s="4"/>
      <c r="F181" s="4"/>
      <c r="G181" s="4"/>
      <c r="I181" s="4"/>
      <c r="J181" s="4"/>
      <c r="K181" s="4"/>
      <c r="L181" s="4"/>
      <c r="M181" s="4"/>
    </row>
    <row r="182" spans="4:13" ht="15" customHeight="1" x14ac:dyDescent="0.2">
      <c r="D182" s="4"/>
      <c r="E182" s="4"/>
      <c r="F182" s="4"/>
      <c r="G182" s="4"/>
      <c r="I182" s="4"/>
      <c r="J182" s="4"/>
      <c r="K182" s="4"/>
      <c r="L182" s="4"/>
      <c r="M182" s="4"/>
    </row>
    <row r="183" spans="4:13" ht="15" customHeight="1" x14ac:dyDescent="0.2">
      <c r="D183" s="4"/>
      <c r="E183" s="4"/>
      <c r="F183" s="4"/>
      <c r="G183" s="4"/>
      <c r="I183" s="4"/>
      <c r="J183" s="4"/>
      <c r="K183" s="4"/>
      <c r="L183" s="4"/>
      <c r="M183" s="4"/>
    </row>
    <row r="184" spans="4:13" ht="15" customHeight="1" x14ac:dyDescent="0.2">
      <c r="D184" s="4"/>
      <c r="E184" s="4"/>
      <c r="F184" s="4"/>
      <c r="G184" s="4"/>
      <c r="I184" s="4"/>
      <c r="J184" s="4"/>
      <c r="K184" s="4"/>
      <c r="L184" s="4"/>
      <c r="M184" s="4"/>
    </row>
    <row r="185" spans="4:13" ht="15" customHeight="1" x14ac:dyDescent="0.2">
      <c r="D185" s="4"/>
      <c r="E185" s="4"/>
      <c r="F185" s="4"/>
      <c r="G185" s="4"/>
      <c r="I185" s="4"/>
      <c r="J185" s="4"/>
      <c r="K185" s="4"/>
      <c r="L185" s="4"/>
      <c r="M185" s="4"/>
    </row>
    <row r="186" spans="4:13" ht="15" customHeight="1" x14ac:dyDescent="0.2">
      <c r="D186" s="4"/>
      <c r="E186" s="4"/>
      <c r="F186" s="4"/>
      <c r="G186" s="4"/>
      <c r="I186" s="4"/>
      <c r="J186" s="4"/>
      <c r="K186" s="4"/>
      <c r="L186" s="4"/>
      <c r="M186" s="4"/>
    </row>
    <row r="187" spans="4:13" ht="15" customHeight="1" x14ac:dyDescent="0.2">
      <c r="D187" s="4"/>
      <c r="E187" s="4"/>
      <c r="F187" s="4"/>
      <c r="G187" s="4"/>
      <c r="I187" s="4"/>
      <c r="J187" s="4"/>
      <c r="K187" s="4"/>
      <c r="L187" s="4"/>
      <c r="M187" s="4"/>
    </row>
    <row r="188" spans="4:13" ht="15" customHeight="1" x14ac:dyDescent="0.2">
      <c r="D188" s="4"/>
      <c r="E188" s="4"/>
      <c r="F188" s="4"/>
      <c r="G188" s="4"/>
      <c r="I188" s="4"/>
      <c r="J188" s="4"/>
      <c r="K188" s="4"/>
      <c r="L188" s="4"/>
      <c r="M188" s="4"/>
    </row>
    <row r="189" spans="4:13" ht="15" customHeight="1" x14ac:dyDescent="0.2">
      <c r="D189" s="4"/>
      <c r="E189" s="4"/>
      <c r="F189" s="4"/>
      <c r="G189" s="4"/>
      <c r="I189" s="4"/>
      <c r="J189" s="4"/>
      <c r="K189" s="4"/>
      <c r="L189" s="4"/>
      <c r="M189" s="4"/>
    </row>
    <row r="190" spans="4:13" ht="15" customHeight="1" x14ac:dyDescent="0.2">
      <c r="D190" s="4"/>
      <c r="E190" s="4"/>
      <c r="F190" s="4"/>
      <c r="G190" s="4"/>
      <c r="I190" s="4"/>
      <c r="J190" s="4"/>
      <c r="K190" s="4"/>
      <c r="L190" s="4"/>
      <c r="M190" s="4"/>
    </row>
    <row r="191" spans="4:13" ht="15" customHeight="1" x14ac:dyDescent="0.2">
      <c r="D191" s="4"/>
      <c r="E191" s="4"/>
      <c r="F191" s="4"/>
      <c r="G191" s="4"/>
      <c r="I191" s="4"/>
      <c r="J191" s="4"/>
      <c r="K191" s="4"/>
      <c r="L191" s="4"/>
      <c r="M191" s="4"/>
    </row>
    <row r="192" spans="4:13" ht="15" customHeight="1" x14ac:dyDescent="0.2">
      <c r="D192" s="4"/>
      <c r="E192" s="4"/>
      <c r="F192" s="4"/>
      <c r="G192" s="4"/>
      <c r="I192" s="4"/>
      <c r="J192" s="4"/>
      <c r="K192" s="4"/>
      <c r="L192" s="4"/>
      <c r="M192" s="4"/>
    </row>
    <row r="193" spans="4:13" ht="15" customHeight="1" x14ac:dyDescent="0.2">
      <c r="D193" s="4"/>
      <c r="E193" s="4"/>
      <c r="F193" s="4"/>
      <c r="G193" s="4"/>
      <c r="I193" s="4"/>
      <c r="J193" s="4"/>
      <c r="K193" s="4"/>
      <c r="L193" s="4"/>
      <c r="M193" s="4"/>
    </row>
    <row r="194" spans="4:13" ht="15" customHeight="1" x14ac:dyDescent="0.2">
      <c r="D194" s="4"/>
      <c r="E194" s="4"/>
      <c r="F194" s="4"/>
      <c r="G194" s="4"/>
      <c r="I194" s="4"/>
      <c r="J194" s="4"/>
      <c r="K194" s="4"/>
      <c r="L194" s="4"/>
      <c r="M194" s="4"/>
    </row>
    <row r="195" spans="4:13" ht="15" customHeight="1" x14ac:dyDescent="0.2">
      <c r="D195" s="4"/>
      <c r="E195" s="4"/>
      <c r="F195" s="4"/>
      <c r="G195" s="4"/>
      <c r="I195" s="4"/>
      <c r="J195" s="4"/>
      <c r="K195" s="4"/>
      <c r="L195" s="4"/>
      <c r="M195" s="4"/>
    </row>
    <row r="196" spans="4:13" ht="15" customHeight="1" x14ac:dyDescent="0.2">
      <c r="D196" s="4"/>
      <c r="E196" s="4"/>
      <c r="F196" s="4"/>
      <c r="G196" s="4"/>
      <c r="I196" s="4"/>
      <c r="J196" s="4"/>
      <c r="K196" s="4"/>
      <c r="L196" s="4"/>
      <c r="M196" s="4"/>
    </row>
    <row r="197" spans="4:13" ht="15" customHeight="1" x14ac:dyDescent="0.2">
      <c r="D197" s="4"/>
      <c r="E197" s="4"/>
      <c r="F197" s="4"/>
      <c r="G197" s="4"/>
      <c r="I197" s="4"/>
      <c r="J197" s="4"/>
      <c r="K197" s="4"/>
      <c r="L197" s="4"/>
      <c r="M197" s="4"/>
    </row>
    <row r="198" spans="4:13" ht="15" customHeight="1" x14ac:dyDescent="0.2">
      <c r="D198" s="4"/>
      <c r="E198" s="4"/>
      <c r="F198" s="4"/>
      <c r="G198" s="4"/>
      <c r="I198" s="4"/>
      <c r="J198" s="4"/>
      <c r="K198" s="4"/>
      <c r="L198" s="4"/>
      <c r="M198" s="4"/>
    </row>
    <row r="199" spans="4:13" ht="15" customHeight="1" x14ac:dyDescent="0.2">
      <c r="D199" s="4"/>
      <c r="E199" s="4"/>
      <c r="F199" s="4"/>
      <c r="G199" s="4"/>
      <c r="I199" s="4"/>
      <c r="J199" s="4"/>
      <c r="K199" s="4"/>
      <c r="L199" s="4"/>
      <c r="M199" s="4"/>
    </row>
    <row r="200" spans="4:13" ht="15" customHeight="1" x14ac:dyDescent="0.2">
      <c r="D200" s="4"/>
      <c r="E200" s="4"/>
      <c r="F200" s="4"/>
      <c r="G200" s="4"/>
      <c r="I200" s="4"/>
      <c r="J200" s="4"/>
      <c r="K200" s="4"/>
      <c r="L200" s="4"/>
      <c r="M200" s="4"/>
    </row>
    <row r="201" spans="4:13" ht="15" customHeight="1" x14ac:dyDescent="0.2">
      <c r="D201" s="4"/>
      <c r="E201" s="4"/>
      <c r="F201" s="4"/>
      <c r="G201" s="4"/>
      <c r="I201" s="4"/>
      <c r="J201" s="4"/>
      <c r="K201" s="4"/>
      <c r="L201" s="4"/>
      <c r="M201" s="4"/>
    </row>
    <row r="202" spans="4:13" ht="15" customHeight="1" x14ac:dyDescent="0.2">
      <c r="D202" s="4"/>
      <c r="E202" s="4"/>
      <c r="F202" s="4"/>
      <c r="G202" s="4"/>
      <c r="I202" s="4"/>
      <c r="J202" s="4"/>
      <c r="K202" s="4"/>
      <c r="L202" s="4"/>
      <c r="M202" s="4"/>
    </row>
    <row r="203" spans="4:13" ht="15" customHeight="1" x14ac:dyDescent="0.2">
      <c r="D203" s="4"/>
      <c r="E203" s="4"/>
      <c r="F203" s="4"/>
      <c r="G203" s="4"/>
      <c r="I203" s="4"/>
      <c r="J203" s="4"/>
      <c r="K203" s="4"/>
      <c r="L203" s="4"/>
      <c r="M203" s="4"/>
    </row>
    <row r="204" spans="4:13" ht="15" customHeight="1" x14ac:dyDescent="0.2">
      <c r="D204" s="4"/>
      <c r="E204" s="4"/>
      <c r="F204" s="4"/>
      <c r="G204" s="4"/>
      <c r="I204" s="4"/>
      <c r="J204" s="4"/>
      <c r="K204" s="4"/>
      <c r="L204" s="4"/>
      <c r="M204" s="4"/>
    </row>
    <row r="205" spans="4:13" ht="15" customHeight="1" x14ac:dyDescent="0.2">
      <c r="D205" s="4"/>
      <c r="E205" s="4"/>
      <c r="F205" s="4"/>
      <c r="G205" s="4"/>
      <c r="I205" s="4"/>
      <c r="J205" s="4"/>
      <c r="K205" s="4"/>
      <c r="L205" s="4"/>
      <c r="M205" s="4"/>
    </row>
    <row r="206" spans="4:13" ht="15" customHeight="1" x14ac:dyDescent="0.2">
      <c r="D206" s="4"/>
      <c r="E206" s="4"/>
      <c r="F206" s="4"/>
      <c r="G206" s="4"/>
      <c r="I206" s="4"/>
      <c r="J206" s="4"/>
      <c r="K206" s="4"/>
      <c r="L206" s="4"/>
      <c r="M206" s="4"/>
    </row>
    <row r="207" spans="4:13" ht="15" customHeight="1" x14ac:dyDescent="0.2">
      <c r="D207" s="4"/>
      <c r="E207" s="4"/>
      <c r="F207" s="4"/>
      <c r="G207" s="4"/>
      <c r="I207" s="4"/>
      <c r="J207" s="4"/>
      <c r="K207" s="4"/>
      <c r="L207" s="4"/>
      <c r="M207" s="4"/>
    </row>
    <row r="208" spans="4:13" ht="15" customHeight="1" x14ac:dyDescent="0.2">
      <c r="D208" s="4"/>
      <c r="E208" s="4"/>
      <c r="F208" s="4"/>
      <c r="G208" s="4"/>
      <c r="I208" s="4"/>
      <c r="J208" s="4"/>
      <c r="K208" s="4"/>
      <c r="L208" s="4"/>
      <c r="M208" s="4"/>
    </row>
    <row r="209" spans="4:13" ht="15" customHeight="1" x14ac:dyDescent="0.2">
      <c r="D209" s="4"/>
      <c r="E209" s="4"/>
      <c r="F209" s="4"/>
      <c r="G209" s="4"/>
      <c r="I209" s="4"/>
      <c r="J209" s="4"/>
      <c r="K209" s="4"/>
      <c r="L209" s="4"/>
      <c r="M209" s="4"/>
    </row>
    <row r="210" spans="4:13" ht="15" customHeight="1" x14ac:dyDescent="0.2">
      <c r="D210" s="4"/>
      <c r="E210" s="4"/>
      <c r="F210" s="4"/>
      <c r="G210" s="4"/>
      <c r="I210" s="4"/>
      <c r="J210" s="4"/>
      <c r="K210" s="4"/>
      <c r="L210" s="4"/>
      <c r="M210" s="4"/>
    </row>
    <row r="211" spans="4:13" ht="15" customHeight="1" x14ac:dyDescent="0.2">
      <c r="D211" s="4"/>
      <c r="E211" s="4"/>
      <c r="F211" s="4"/>
      <c r="G211" s="4"/>
      <c r="I211" s="4"/>
      <c r="J211" s="4"/>
      <c r="K211" s="4"/>
      <c r="L211" s="4"/>
      <c r="M211" s="4"/>
    </row>
    <row r="212" spans="4:13" ht="15" customHeight="1" x14ac:dyDescent="0.2">
      <c r="D212" s="4"/>
      <c r="E212" s="4"/>
      <c r="F212" s="4"/>
      <c r="G212" s="4"/>
      <c r="I212" s="4"/>
      <c r="J212" s="4"/>
      <c r="K212" s="4"/>
      <c r="L212" s="4"/>
      <c r="M212" s="4"/>
    </row>
    <row r="213" spans="4:13" ht="15" customHeight="1" x14ac:dyDescent="0.2">
      <c r="D213" s="4"/>
      <c r="E213" s="4"/>
      <c r="F213" s="4"/>
      <c r="G213" s="4"/>
      <c r="I213" s="4"/>
      <c r="J213" s="4"/>
      <c r="K213" s="4"/>
      <c r="L213" s="4"/>
      <c r="M213" s="4"/>
    </row>
    <row r="214" spans="4:13" ht="15" customHeight="1" x14ac:dyDescent="0.2">
      <c r="D214" s="4"/>
      <c r="E214" s="4"/>
      <c r="F214" s="4"/>
      <c r="G214" s="4"/>
      <c r="I214" s="4"/>
      <c r="J214" s="4"/>
      <c r="K214" s="4"/>
      <c r="L214" s="4"/>
      <c r="M214" s="4"/>
    </row>
    <row r="215" spans="4:13" ht="15" customHeight="1" x14ac:dyDescent="0.2">
      <c r="D215" s="4"/>
      <c r="E215" s="4"/>
      <c r="F215" s="4"/>
      <c r="G215" s="4"/>
      <c r="I215" s="4"/>
      <c r="J215" s="4"/>
      <c r="K215" s="4"/>
      <c r="L215" s="4"/>
      <c r="M215" s="4"/>
    </row>
    <row r="216" spans="4:13" ht="15" customHeight="1" x14ac:dyDescent="0.2">
      <c r="D216" s="4"/>
      <c r="E216" s="4"/>
      <c r="F216" s="4"/>
      <c r="G216" s="4"/>
      <c r="I216" s="4"/>
      <c r="J216" s="4"/>
      <c r="K216" s="4"/>
      <c r="L216" s="4"/>
      <c r="M216" s="4"/>
    </row>
    <row r="217" spans="4:13" ht="15" customHeight="1" x14ac:dyDescent="0.2">
      <c r="D217" s="4"/>
      <c r="E217" s="4"/>
      <c r="F217" s="4"/>
      <c r="G217" s="4"/>
      <c r="I217" s="4"/>
      <c r="J217" s="4"/>
      <c r="K217" s="4"/>
      <c r="L217" s="4"/>
      <c r="M217" s="4"/>
    </row>
    <row r="218" spans="4:13" ht="15" customHeight="1" x14ac:dyDescent="0.2">
      <c r="D218" s="4"/>
      <c r="E218" s="4"/>
      <c r="F218" s="4"/>
      <c r="G218" s="4"/>
      <c r="I218" s="4"/>
      <c r="J218" s="4"/>
      <c r="K218" s="4"/>
      <c r="L218" s="4"/>
      <c r="M218" s="4"/>
    </row>
    <row r="219" spans="4:13" ht="15" customHeight="1" x14ac:dyDescent="0.2">
      <c r="D219" s="4"/>
      <c r="E219" s="4"/>
      <c r="F219" s="4"/>
      <c r="G219" s="4"/>
      <c r="I219" s="4"/>
      <c r="J219" s="4"/>
      <c r="K219" s="4"/>
      <c r="L219" s="4"/>
      <c r="M219" s="4"/>
    </row>
    <row r="220" spans="4:13" ht="15" customHeight="1" x14ac:dyDescent="0.2">
      <c r="D220" s="4"/>
      <c r="E220" s="4"/>
      <c r="F220" s="4"/>
      <c r="G220" s="4"/>
      <c r="I220" s="4"/>
      <c r="J220" s="4"/>
      <c r="K220" s="4"/>
      <c r="L220" s="4"/>
      <c r="M220" s="4"/>
    </row>
    <row r="221" spans="4:13" ht="15" customHeight="1" x14ac:dyDescent="0.2">
      <c r="D221" s="4"/>
      <c r="E221" s="4"/>
      <c r="F221" s="4"/>
      <c r="G221" s="4"/>
      <c r="I221" s="4"/>
      <c r="J221" s="4"/>
      <c r="K221" s="4"/>
      <c r="L221" s="4"/>
      <c r="M221" s="4"/>
    </row>
    <row r="222" spans="4:13" ht="15" customHeight="1" x14ac:dyDescent="0.2">
      <c r="D222" s="4"/>
      <c r="E222" s="4"/>
      <c r="F222" s="4"/>
      <c r="G222" s="4"/>
      <c r="I222" s="4"/>
      <c r="J222" s="4"/>
      <c r="K222" s="4"/>
      <c r="L222" s="4"/>
      <c r="M222" s="4"/>
    </row>
    <row r="223" spans="4:13" ht="15" customHeight="1" x14ac:dyDescent="0.2">
      <c r="D223" s="4"/>
      <c r="E223" s="4"/>
      <c r="F223" s="4"/>
      <c r="G223" s="4"/>
      <c r="I223" s="4"/>
      <c r="J223" s="4"/>
      <c r="K223" s="4"/>
      <c r="L223" s="4"/>
      <c r="M223" s="4"/>
    </row>
    <row r="224" spans="4:13" ht="15" customHeight="1" x14ac:dyDescent="0.2">
      <c r="D224" s="4"/>
      <c r="E224" s="4"/>
      <c r="F224" s="4"/>
      <c r="G224" s="4"/>
      <c r="I224" s="4"/>
      <c r="J224" s="4"/>
      <c r="K224" s="4"/>
      <c r="L224" s="4"/>
      <c r="M224" s="4"/>
    </row>
    <row r="225" spans="4:13" ht="15" customHeight="1" x14ac:dyDescent="0.2">
      <c r="D225" s="4"/>
      <c r="E225" s="4"/>
      <c r="F225" s="4"/>
      <c r="G225" s="4"/>
      <c r="I225" s="4"/>
      <c r="J225" s="4"/>
      <c r="K225" s="4"/>
      <c r="L225" s="4"/>
      <c r="M225" s="4"/>
    </row>
    <row r="226" spans="4:13" ht="15" customHeight="1" x14ac:dyDescent="0.2">
      <c r="D226" s="4"/>
      <c r="E226" s="4"/>
      <c r="F226" s="4"/>
      <c r="G226" s="4"/>
      <c r="I226" s="4"/>
      <c r="J226" s="4"/>
      <c r="K226" s="4"/>
      <c r="L226" s="4"/>
      <c r="M226" s="4"/>
    </row>
    <row r="227" spans="4:13" ht="15" customHeight="1" x14ac:dyDescent="0.2">
      <c r="D227" s="4"/>
      <c r="E227" s="4"/>
      <c r="F227" s="4"/>
      <c r="G227" s="4"/>
      <c r="I227" s="4"/>
      <c r="J227" s="4"/>
      <c r="K227" s="4"/>
      <c r="L227" s="4"/>
      <c r="M227" s="4"/>
    </row>
    <row r="228" spans="4:13" ht="15" customHeight="1" x14ac:dyDescent="0.2">
      <c r="D228" s="4"/>
      <c r="E228" s="4"/>
      <c r="F228" s="4"/>
      <c r="G228" s="4"/>
      <c r="I228" s="4"/>
      <c r="J228" s="4"/>
      <c r="K228" s="4"/>
      <c r="L228" s="4"/>
      <c r="M228" s="4"/>
    </row>
    <row r="229" spans="4:13" ht="15" customHeight="1" x14ac:dyDescent="0.2">
      <c r="D229" s="4"/>
      <c r="E229" s="4"/>
      <c r="F229" s="4"/>
      <c r="G229" s="4"/>
      <c r="I229" s="4"/>
      <c r="J229" s="4"/>
      <c r="K229" s="4"/>
      <c r="L229" s="4"/>
      <c r="M229" s="4"/>
    </row>
    <row r="230" spans="4:13" ht="15" customHeight="1" x14ac:dyDescent="0.2">
      <c r="D230" s="4"/>
      <c r="E230" s="4"/>
      <c r="F230" s="4"/>
      <c r="G230" s="4"/>
      <c r="I230" s="4"/>
      <c r="J230" s="4"/>
      <c r="K230" s="4"/>
      <c r="L230" s="4"/>
      <c r="M230" s="4"/>
    </row>
    <row r="231" spans="4:13" ht="15" customHeight="1" x14ac:dyDescent="0.2">
      <c r="D231" s="4"/>
      <c r="E231" s="4"/>
      <c r="F231" s="4"/>
      <c r="G231" s="4"/>
      <c r="I231" s="4"/>
      <c r="J231" s="4"/>
      <c r="K231" s="4"/>
      <c r="L231" s="4"/>
      <c r="M231" s="4"/>
    </row>
    <row r="232" spans="4:13" ht="15" customHeight="1" x14ac:dyDescent="0.2">
      <c r="D232" s="4"/>
      <c r="E232" s="4"/>
      <c r="F232" s="4"/>
      <c r="G232" s="4"/>
      <c r="I232" s="4"/>
      <c r="J232" s="4"/>
      <c r="K232" s="4"/>
      <c r="L232" s="4"/>
      <c r="M232" s="4"/>
    </row>
    <row r="233" spans="4:13" ht="15" customHeight="1" x14ac:dyDescent="0.2">
      <c r="D233" s="4"/>
      <c r="E233" s="4"/>
      <c r="F233" s="4"/>
      <c r="G233" s="4"/>
      <c r="I233" s="4"/>
      <c r="J233" s="4"/>
      <c r="K233" s="4"/>
      <c r="L233" s="4"/>
      <c r="M233" s="4"/>
    </row>
    <row r="234" spans="4:13" ht="15" customHeight="1" x14ac:dyDescent="0.2">
      <c r="D234" s="4"/>
      <c r="E234" s="4"/>
      <c r="F234" s="4"/>
      <c r="G234" s="4"/>
      <c r="I234" s="4"/>
      <c r="J234" s="4"/>
      <c r="K234" s="4"/>
      <c r="L234" s="4"/>
      <c r="M234" s="4"/>
    </row>
    <row r="235" spans="4:13" ht="15" customHeight="1" x14ac:dyDescent="0.2">
      <c r="D235" s="4"/>
      <c r="E235" s="4"/>
      <c r="F235" s="4"/>
      <c r="G235" s="4"/>
      <c r="I235" s="4"/>
      <c r="J235" s="4"/>
      <c r="K235" s="4"/>
      <c r="L235" s="4"/>
      <c r="M235" s="4"/>
    </row>
    <row r="236" spans="4:13" ht="15" customHeight="1" x14ac:dyDescent="0.2">
      <c r="D236" s="4"/>
      <c r="E236" s="4"/>
      <c r="F236" s="4"/>
      <c r="G236" s="4"/>
      <c r="I236" s="4"/>
      <c r="J236" s="4"/>
      <c r="K236" s="4"/>
      <c r="L236" s="4"/>
      <c r="M236" s="4"/>
    </row>
    <row r="237" spans="4:13" ht="15" customHeight="1" x14ac:dyDescent="0.2">
      <c r="D237" s="4"/>
      <c r="E237" s="4"/>
      <c r="F237" s="4"/>
      <c r="G237" s="4"/>
      <c r="I237" s="4"/>
      <c r="J237" s="4"/>
      <c r="K237" s="4"/>
      <c r="L237" s="4"/>
      <c r="M237" s="4"/>
    </row>
    <row r="238" spans="4:13" ht="15" customHeight="1" x14ac:dyDescent="0.2">
      <c r="D238" s="4"/>
      <c r="E238" s="4"/>
      <c r="F238" s="4"/>
      <c r="G238" s="4"/>
      <c r="I238" s="4"/>
      <c r="J238" s="4"/>
      <c r="K238" s="4"/>
      <c r="L238" s="4"/>
      <c r="M238" s="4"/>
    </row>
    <row r="239" spans="4:13" ht="15" customHeight="1" x14ac:dyDescent="0.2">
      <c r="D239" s="4"/>
      <c r="E239" s="4"/>
      <c r="F239" s="4"/>
      <c r="G239" s="4"/>
      <c r="I239" s="4"/>
      <c r="J239" s="4"/>
      <c r="K239" s="4"/>
      <c r="L239" s="4"/>
      <c r="M239" s="4"/>
    </row>
    <row r="240" spans="4:13" ht="15" customHeight="1" x14ac:dyDescent="0.2">
      <c r="D240" s="4"/>
      <c r="E240" s="4"/>
      <c r="F240" s="4"/>
      <c r="G240" s="4"/>
      <c r="I240" s="4"/>
      <c r="J240" s="4"/>
      <c r="K240" s="4"/>
      <c r="L240" s="4"/>
      <c r="M240" s="4"/>
    </row>
    <row r="241" spans="4:13" ht="15" customHeight="1" x14ac:dyDescent="0.2">
      <c r="D241" s="4"/>
      <c r="E241" s="4"/>
      <c r="F241" s="4"/>
      <c r="G241" s="4"/>
      <c r="I241" s="4"/>
      <c r="J241" s="4"/>
      <c r="K241" s="4"/>
      <c r="L241" s="4"/>
      <c r="M241" s="4"/>
    </row>
    <row r="242" spans="4:13" ht="15" customHeight="1" x14ac:dyDescent="0.2">
      <c r="D242" s="4"/>
      <c r="E242" s="4"/>
      <c r="F242" s="4"/>
      <c r="G242" s="4"/>
      <c r="I242" s="4"/>
      <c r="J242" s="4"/>
      <c r="K242" s="4"/>
      <c r="L242" s="4"/>
      <c r="M242" s="4"/>
    </row>
    <row r="243" spans="4:13" ht="15" customHeight="1" x14ac:dyDescent="0.2">
      <c r="D243" s="4"/>
      <c r="E243" s="4"/>
      <c r="F243" s="4"/>
      <c r="G243" s="4"/>
      <c r="I243" s="4"/>
      <c r="J243" s="4"/>
      <c r="K243" s="4"/>
      <c r="L243" s="4"/>
      <c r="M243" s="4"/>
    </row>
    <row r="244" spans="4:13" ht="15" customHeight="1" x14ac:dyDescent="0.2">
      <c r="D244" s="4"/>
      <c r="E244" s="4"/>
      <c r="F244" s="4"/>
      <c r="G244" s="4"/>
      <c r="I244" s="4"/>
      <c r="J244" s="4"/>
      <c r="K244" s="4"/>
      <c r="L244" s="4"/>
      <c r="M244" s="4"/>
    </row>
    <row r="245" spans="4:13" ht="15" customHeight="1" x14ac:dyDescent="0.2">
      <c r="D245" s="4"/>
      <c r="E245" s="4"/>
      <c r="F245" s="4"/>
      <c r="G245" s="4"/>
      <c r="I245" s="4"/>
      <c r="J245" s="4"/>
      <c r="K245" s="4"/>
      <c r="L245" s="4"/>
      <c r="M245" s="4"/>
    </row>
    <row r="246" spans="4:13" ht="15" customHeight="1" x14ac:dyDescent="0.2">
      <c r="D246" s="4"/>
      <c r="E246" s="4"/>
      <c r="F246" s="4"/>
      <c r="G246" s="4"/>
      <c r="I246" s="4"/>
      <c r="J246" s="4"/>
      <c r="K246" s="4"/>
      <c r="L246" s="4"/>
      <c r="M246" s="4"/>
    </row>
    <row r="247" spans="4:13" ht="15" customHeight="1" x14ac:dyDescent="0.2">
      <c r="D247" s="4"/>
      <c r="E247" s="4"/>
      <c r="F247" s="4"/>
      <c r="G247" s="4"/>
      <c r="I247" s="4"/>
      <c r="J247" s="4"/>
      <c r="K247" s="4"/>
      <c r="L247" s="4"/>
      <c r="M247" s="4"/>
    </row>
    <row r="248" spans="4:13" ht="15" customHeight="1" x14ac:dyDescent="0.2">
      <c r="D248" s="4"/>
      <c r="E248" s="4"/>
      <c r="F248" s="4"/>
      <c r="G248" s="4"/>
      <c r="I248" s="4"/>
      <c r="J248" s="4"/>
      <c r="K248" s="4"/>
      <c r="L248" s="4"/>
      <c r="M248" s="4"/>
    </row>
    <row r="249" spans="4:13" ht="15" customHeight="1" x14ac:dyDescent="0.2">
      <c r="D249" s="4"/>
      <c r="E249" s="4"/>
      <c r="F249" s="4"/>
      <c r="G249" s="4"/>
      <c r="I249" s="4"/>
      <c r="J249" s="4"/>
      <c r="K249" s="4"/>
      <c r="L249" s="4"/>
      <c r="M249" s="4"/>
    </row>
    <row r="250" spans="4:13" ht="15" customHeight="1" x14ac:dyDescent="0.2">
      <c r="D250" s="4"/>
      <c r="E250" s="4"/>
      <c r="F250" s="4"/>
      <c r="G250" s="4"/>
      <c r="I250" s="4"/>
      <c r="J250" s="4"/>
      <c r="K250" s="4"/>
      <c r="L250" s="4"/>
      <c r="M250" s="4"/>
    </row>
    <row r="251" spans="4:13" ht="15" customHeight="1" x14ac:dyDescent="0.2">
      <c r="D251" s="4"/>
      <c r="E251" s="4"/>
      <c r="F251" s="4"/>
      <c r="G251" s="4"/>
      <c r="I251" s="4"/>
      <c r="J251" s="4"/>
      <c r="K251" s="4"/>
      <c r="L251" s="4"/>
      <c r="M251" s="4"/>
    </row>
    <row r="252" spans="4:13" ht="15" customHeight="1" x14ac:dyDescent="0.2">
      <c r="D252" s="4"/>
      <c r="E252" s="4"/>
      <c r="F252" s="4"/>
      <c r="G252" s="4"/>
      <c r="I252" s="4"/>
      <c r="J252" s="4"/>
      <c r="K252" s="4"/>
      <c r="L252" s="4"/>
      <c r="M252" s="4"/>
    </row>
    <row r="275" spans="14:14" ht="15" customHeight="1" x14ac:dyDescent="0.2">
      <c r="N275" s="5"/>
    </row>
    <row r="276" spans="14:14" ht="15" customHeight="1" x14ac:dyDescent="0.2">
      <c r="N276" s="5"/>
    </row>
    <row r="316" spans="4:14" s="5" customFormat="1" ht="15" customHeight="1" x14ac:dyDescent="0.2">
      <c r="D316" s="1"/>
      <c r="E316" s="2"/>
      <c r="F316" s="2"/>
      <c r="G316" s="2"/>
      <c r="H316" s="4"/>
      <c r="I316" s="3"/>
      <c r="J316" s="9"/>
      <c r="K316" s="3"/>
      <c r="L316" s="3"/>
      <c r="M316" s="3"/>
      <c r="N316" s="4"/>
    </row>
    <row r="317" spans="4:14" s="5" customFormat="1" ht="15" customHeight="1" x14ac:dyDescent="0.2">
      <c r="D317" s="1"/>
      <c r="E317" s="2"/>
      <c r="F317" s="2"/>
      <c r="G317" s="2"/>
      <c r="H317" s="4"/>
      <c r="I317" s="3"/>
      <c r="J317" s="9"/>
      <c r="K317" s="3"/>
      <c r="L317" s="3"/>
      <c r="M317" s="3"/>
      <c r="N317" s="4"/>
    </row>
    <row r="357" spans="15:16" ht="15" customHeight="1" x14ac:dyDescent="0.2">
      <c r="O357" s="6"/>
      <c r="P357" s="6"/>
    </row>
  </sheetData>
  <mergeCells count="92">
    <mergeCell ref="D72:F72"/>
    <mergeCell ref="D66:F66"/>
    <mergeCell ref="D67:F67"/>
    <mergeCell ref="D64:F64"/>
    <mergeCell ref="D65:F65"/>
    <mergeCell ref="D84:F84"/>
    <mergeCell ref="D82:F82"/>
    <mergeCell ref="D83:F83"/>
    <mergeCell ref="D77:F77"/>
    <mergeCell ref="D78:F78"/>
    <mergeCell ref="D81:F81"/>
    <mergeCell ref="D80:F80"/>
    <mergeCell ref="D79:F79"/>
    <mergeCell ref="D48:F48"/>
    <mergeCell ref="D49:F49"/>
    <mergeCell ref="D50:F50"/>
    <mergeCell ref="D76:F76"/>
    <mergeCell ref="D69:F69"/>
    <mergeCell ref="D51:F51"/>
    <mergeCell ref="D55:F55"/>
    <mergeCell ref="D56:F56"/>
    <mergeCell ref="D57:F57"/>
    <mergeCell ref="D58:F58"/>
    <mergeCell ref="D61:F61"/>
    <mergeCell ref="D60:F60"/>
    <mergeCell ref="D59:F59"/>
    <mergeCell ref="D74:F74"/>
    <mergeCell ref="D75:F75"/>
    <mergeCell ref="D73:F73"/>
    <mergeCell ref="D14:F14"/>
    <mergeCell ref="D15:F15"/>
    <mergeCell ref="D16:F16"/>
    <mergeCell ref="D34:F34"/>
    <mergeCell ref="D36:F36"/>
    <mergeCell ref="D29:F29"/>
    <mergeCell ref="D30:F30"/>
    <mergeCell ref="D32:F32"/>
    <mergeCell ref="D31:F31"/>
    <mergeCell ref="D25:F25"/>
    <mergeCell ref="D43:F43"/>
    <mergeCell ref="D44:F44"/>
    <mergeCell ref="D46:F46"/>
    <mergeCell ref="D47:F47"/>
    <mergeCell ref="D39:F39"/>
    <mergeCell ref="D38:F38"/>
    <mergeCell ref="D24:F24"/>
    <mergeCell ref="D20:F20"/>
    <mergeCell ref="D26:F26"/>
    <mergeCell ref="D9:F9"/>
    <mergeCell ref="D10:F10"/>
    <mergeCell ref="D11:F11"/>
    <mergeCell ref="D12:F12"/>
    <mergeCell ref="D13:F13"/>
    <mergeCell ref="D37:F37"/>
    <mergeCell ref="D33:F33"/>
    <mergeCell ref="D35:F35"/>
    <mergeCell ref="D22:F22"/>
    <mergeCell ref="D23:F23"/>
    <mergeCell ref="D27:F27"/>
    <mergeCell ref="D28:F28"/>
    <mergeCell ref="G101:H101"/>
    <mergeCell ref="G102:H102"/>
    <mergeCell ref="I102:J102"/>
    <mergeCell ref="I104:M104"/>
    <mergeCell ref="D52:F52"/>
    <mergeCell ref="D53:F53"/>
    <mergeCell ref="D54:F54"/>
    <mergeCell ref="D85:F85"/>
    <mergeCell ref="D88:F88"/>
    <mergeCell ref="D89:F89"/>
    <mergeCell ref="D92:F92"/>
    <mergeCell ref="D62:F62"/>
    <mergeCell ref="D68:F68"/>
    <mergeCell ref="D71:F71"/>
    <mergeCell ref="D63:F63"/>
    <mergeCell ref="D70:F70"/>
    <mergeCell ref="D86:F86"/>
    <mergeCell ref="D87:F87"/>
    <mergeCell ref="D45:F45"/>
    <mergeCell ref="G2:H2"/>
    <mergeCell ref="I5:M5"/>
    <mergeCell ref="G3:H3"/>
    <mergeCell ref="D1:D5"/>
    <mergeCell ref="F1:F5"/>
    <mergeCell ref="D41:F41"/>
    <mergeCell ref="D40:F40"/>
    <mergeCell ref="D42:F42"/>
    <mergeCell ref="D8:F8"/>
    <mergeCell ref="D17:F17"/>
    <mergeCell ref="D19:F19"/>
    <mergeCell ref="D21:F21"/>
    <mergeCell ref="I3:J3"/>
  </mergeCells>
  <phoneticPr fontId="0" type="noConversion"/>
  <conditionalFormatting sqref="D19:F19 E40:F41 H33:H34 D33:D38 D42:F42 D40:D42 H37:H39 D46:F55 D72 D71:F71 D73:F78 D81:F92 D79:D80">
    <cfRule type="expression" dxfId="94" priority="119" stopIfTrue="1">
      <formula>$R19=1</formula>
    </cfRule>
  </conditionalFormatting>
  <conditionalFormatting sqref="G89:H89 H88 E40:F41 D17:F18 H17:H18 D20 D26:D27 D22 D33:D38 H20:H22 D42:F42 D40:D42 D46:F55 D71:F71 G90:G91 D73:F78 D81:F92 D71:D84">
    <cfRule type="expression" dxfId="93" priority="133" stopIfTrue="1">
      <formula>#REF!=1</formula>
    </cfRule>
  </conditionalFormatting>
  <conditionalFormatting sqref="D93:F93 H93">
    <cfRule type="expression" dxfId="92" priority="135" stopIfTrue="1">
      <formula>#REF!=1</formula>
    </cfRule>
  </conditionalFormatting>
  <conditionalFormatting sqref="D26:D27">
    <cfRule type="expression" dxfId="91" priority="111" stopIfTrue="1">
      <formula>$R26=1</formula>
    </cfRule>
  </conditionalFormatting>
  <conditionalFormatting sqref="H86 D35:D38">
    <cfRule type="expression" dxfId="90" priority="106" stopIfTrue="1">
      <formula>#REF!=1</formula>
    </cfRule>
  </conditionalFormatting>
  <conditionalFormatting sqref="D58:F59">
    <cfRule type="expression" dxfId="89" priority="266" stopIfTrue="1">
      <formula>$R41=1</formula>
    </cfRule>
  </conditionalFormatting>
  <conditionalFormatting sqref="D55:F55 D89:F91">
    <cfRule type="expression" dxfId="88" priority="288" stopIfTrue="1">
      <formula>$R51=1</formula>
    </cfRule>
  </conditionalFormatting>
  <conditionalFormatting sqref="H109">
    <cfRule type="expression" dxfId="87" priority="73" stopIfTrue="1">
      <formula>$R109=1</formula>
    </cfRule>
  </conditionalFormatting>
  <conditionalFormatting sqref="H109">
    <cfRule type="expression" dxfId="86" priority="72" stopIfTrue="1">
      <formula>#REF!=1</formula>
    </cfRule>
  </conditionalFormatting>
  <conditionalFormatting sqref="D62:F65 D71:F71 D73:F74">
    <cfRule type="expression" dxfId="85" priority="69" stopIfTrue="1">
      <formula>$R42=1</formula>
    </cfRule>
  </conditionalFormatting>
  <conditionalFormatting sqref="D9:F16">
    <cfRule type="expression" dxfId="84" priority="63" stopIfTrue="1">
      <formula>$R9=1</formula>
    </cfRule>
  </conditionalFormatting>
  <conditionalFormatting sqref="D9:F16">
    <cfRule type="expression" dxfId="83" priority="64" stopIfTrue="1">
      <formula>#REF!=1</formula>
    </cfRule>
  </conditionalFormatting>
  <conditionalFormatting sqref="D9:D16 D51:F51 D74:F74 D92:F92">
    <cfRule type="expression" dxfId="82" priority="65" stopIfTrue="1">
      <formula>$R3=1</formula>
    </cfRule>
  </conditionalFormatting>
  <conditionalFormatting sqref="D9:F16">
    <cfRule type="expression" dxfId="81" priority="66" stopIfTrue="1">
      <formula>$R5=1</formula>
    </cfRule>
  </conditionalFormatting>
  <conditionalFormatting sqref="H35">
    <cfRule type="expression" dxfId="80" priority="62" stopIfTrue="1">
      <formula>$R35=1</formula>
    </cfRule>
  </conditionalFormatting>
  <conditionalFormatting sqref="D42:F42 D55 I80:J80 D80">
    <cfRule type="expression" dxfId="79" priority="293" stopIfTrue="1">
      <formula>$R33=1</formula>
    </cfRule>
  </conditionalFormatting>
  <conditionalFormatting sqref="H36">
    <cfRule type="expression" dxfId="78" priority="61" stopIfTrue="1">
      <formula>$R36=1</formula>
    </cfRule>
  </conditionalFormatting>
  <conditionalFormatting sqref="H23:H25">
    <cfRule type="expression" dxfId="77" priority="59" stopIfTrue="1">
      <formula>#REF!=1</formula>
    </cfRule>
  </conditionalFormatting>
  <conditionalFormatting sqref="D24:D25">
    <cfRule type="expression" dxfId="76" priority="58" stopIfTrue="1">
      <formula>#REF!=1</formula>
    </cfRule>
  </conditionalFormatting>
  <conditionalFormatting sqref="D23">
    <cfRule type="expression" dxfId="75" priority="57" stopIfTrue="1">
      <formula>#REF!=1</formula>
    </cfRule>
  </conditionalFormatting>
  <conditionalFormatting sqref="D21">
    <cfRule type="expression" dxfId="74" priority="56" stopIfTrue="1">
      <formula>#REF!=1</formula>
    </cfRule>
  </conditionalFormatting>
  <conditionalFormatting sqref="D71:F71 D84:F84">
    <cfRule type="expression" dxfId="73" priority="296" stopIfTrue="1">
      <formula>$R57=1</formula>
    </cfRule>
  </conditionalFormatting>
  <conditionalFormatting sqref="D42">
    <cfRule type="expression" dxfId="72" priority="297" stopIfTrue="1">
      <formula>$R24=1</formula>
    </cfRule>
  </conditionalFormatting>
  <conditionalFormatting sqref="D30:D32">
    <cfRule type="expression" dxfId="71" priority="55" stopIfTrue="1">
      <formula>#REF!=1</formula>
    </cfRule>
  </conditionalFormatting>
  <conditionalFormatting sqref="D30:D32">
    <cfRule type="expression" dxfId="70" priority="54" stopIfTrue="1">
      <formula>$R30=1</formula>
    </cfRule>
  </conditionalFormatting>
  <conditionalFormatting sqref="H28:H29 D28:D29">
    <cfRule type="expression" dxfId="69" priority="53" stopIfTrue="1">
      <formula>#REF!=1</formula>
    </cfRule>
  </conditionalFormatting>
  <conditionalFormatting sqref="H111">
    <cfRule type="expression" dxfId="68" priority="52" stopIfTrue="1">
      <formula>$R111=1</formula>
    </cfRule>
  </conditionalFormatting>
  <conditionalFormatting sqref="D39:F39">
    <cfRule type="expression" dxfId="67" priority="45" stopIfTrue="1">
      <formula>$R39=1</formula>
    </cfRule>
  </conditionalFormatting>
  <conditionalFormatting sqref="D39:F39">
    <cfRule type="expression" dxfId="66" priority="46" stopIfTrue="1">
      <formula>#REF!=1</formula>
    </cfRule>
  </conditionalFormatting>
  <conditionalFormatting sqref="D39:F39">
    <cfRule type="expression" dxfId="65" priority="47" stopIfTrue="1">
      <formula>$R28=1</formula>
    </cfRule>
  </conditionalFormatting>
  <conditionalFormatting sqref="D39 D40:F40">
    <cfRule type="expression" dxfId="64" priority="48" stopIfTrue="1">
      <formula>$R20=1</formula>
    </cfRule>
  </conditionalFormatting>
  <conditionalFormatting sqref="D43:F45">
    <cfRule type="expression" dxfId="63" priority="42" stopIfTrue="1">
      <formula>$R43=1</formula>
    </cfRule>
  </conditionalFormatting>
  <conditionalFormatting sqref="D43:F45">
    <cfRule type="expression" dxfId="62" priority="43" stopIfTrue="1">
      <formula>#REF!=1</formula>
    </cfRule>
  </conditionalFormatting>
  <conditionalFormatting sqref="D43:F45 D41:F41">
    <cfRule type="expression" dxfId="61" priority="44" stopIfTrue="1">
      <formula>$R26=1</formula>
    </cfRule>
  </conditionalFormatting>
  <conditionalFormatting sqref="D81:F83 D80">
    <cfRule type="expression" dxfId="60" priority="303" stopIfTrue="1">
      <formula>$R50=1</formula>
    </cfRule>
  </conditionalFormatting>
  <conditionalFormatting sqref="D87:D91">
    <cfRule type="expression" dxfId="59" priority="306" stopIfTrue="1">
      <formula>$R51=1</formula>
    </cfRule>
  </conditionalFormatting>
  <conditionalFormatting sqref="D84:F84 D83">
    <cfRule type="expression" dxfId="58" priority="310" stopIfTrue="1">
      <formula>$R51=1</formula>
    </cfRule>
  </conditionalFormatting>
  <conditionalFormatting sqref="D52:F52">
    <cfRule type="expression" dxfId="57" priority="313" stopIfTrue="1">
      <formula>#REF!=1</formula>
    </cfRule>
  </conditionalFormatting>
  <conditionalFormatting sqref="D54">
    <cfRule type="expression" dxfId="56" priority="317" stopIfTrue="1">
      <formula>#REF!=1</formula>
    </cfRule>
  </conditionalFormatting>
  <conditionalFormatting sqref="D46:D50">
    <cfRule type="expression" dxfId="55" priority="319" stopIfTrue="1">
      <formula>$R41=1</formula>
    </cfRule>
  </conditionalFormatting>
  <conditionalFormatting sqref="D46:F50">
    <cfRule type="expression" dxfId="54" priority="320" stopIfTrue="1">
      <formula>$R43=1</formula>
    </cfRule>
  </conditionalFormatting>
  <conditionalFormatting sqref="D55">
    <cfRule type="expression" dxfId="53" priority="41" stopIfTrue="1">
      <formula>#REF!=1</formula>
    </cfRule>
  </conditionalFormatting>
  <conditionalFormatting sqref="D58:F59 D62:F62">
    <cfRule type="expression" dxfId="52" priority="38" stopIfTrue="1">
      <formula>$R58=1</formula>
    </cfRule>
  </conditionalFormatting>
  <conditionalFormatting sqref="D58:F59 D62:F62">
    <cfRule type="expression" dxfId="51" priority="39" stopIfTrue="1">
      <formula>#REF!=1</formula>
    </cfRule>
  </conditionalFormatting>
  <conditionalFormatting sqref="D63:F67">
    <cfRule type="expression" dxfId="50" priority="35" stopIfTrue="1">
      <formula>$R63=1</formula>
    </cfRule>
  </conditionalFormatting>
  <conditionalFormatting sqref="D63:F67">
    <cfRule type="expression" dxfId="49" priority="36" stopIfTrue="1">
      <formula>#REF!=1</formula>
    </cfRule>
  </conditionalFormatting>
  <conditionalFormatting sqref="D68:F68 D72 D76:F78 D81:F82 D79">
    <cfRule type="expression" dxfId="48" priority="34" stopIfTrue="1">
      <formula>$R44=1</formula>
    </cfRule>
  </conditionalFormatting>
  <conditionalFormatting sqref="D68:F68 D70">
    <cfRule type="expression" dxfId="47" priority="32" stopIfTrue="1">
      <formula>$R68=1</formula>
    </cfRule>
  </conditionalFormatting>
  <conditionalFormatting sqref="D68:F68 D70">
    <cfRule type="expression" dxfId="46" priority="33" stopIfTrue="1">
      <formula>#REF!=1</formula>
    </cfRule>
  </conditionalFormatting>
  <conditionalFormatting sqref="D53:F54">
    <cfRule type="expression" dxfId="45" priority="321" stopIfTrue="1">
      <formula>$R46=1</formula>
    </cfRule>
  </conditionalFormatting>
  <conditionalFormatting sqref="D69">
    <cfRule type="expression" dxfId="44" priority="29" stopIfTrue="1">
      <formula>$R69=1</formula>
    </cfRule>
  </conditionalFormatting>
  <conditionalFormatting sqref="D69">
    <cfRule type="expression" dxfId="43" priority="30" stopIfTrue="1">
      <formula>#REF!=1</formula>
    </cfRule>
  </conditionalFormatting>
  <conditionalFormatting sqref="D56:F57">
    <cfRule type="expression" dxfId="42" priority="26" stopIfTrue="1">
      <formula>$R56=1</formula>
    </cfRule>
  </conditionalFormatting>
  <conditionalFormatting sqref="D56:F57">
    <cfRule type="expression" dxfId="41" priority="27" stopIfTrue="1">
      <formula>#REF!=1</formula>
    </cfRule>
  </conditionalFormatting>
  <conditionalFormatting sqref="D56:F57">
    <cfRule type="expression" dxfId="40" priority="28" stopIfTrue="1">
      <formula>$R39=1</formula>
    </cfRule>
  </conditionalFormatting>
  <conditionalFormatting sqref="D66:F67 D77:F78 I80:J80 D81:F81 D79:D80">
    <cfRule type="expression" dxfId="39" priority="325" stopIfTrue="1">
      <formula>$R44=1</formula>
    </cfRule>
  </conditionalFormatting>
  <conditionalFormatting sqref="D73:D74 D69:D71 D81:F81 D80 I81:J81">
    <cfRule type="expression" dxfId="38" priority="338" stopIfTrue="1">
      <formula>$R44=1</formula>
    </cfRule>
  </conditionalFormatting>
  <conditionalFormatting sqref="H118">
    <cfRule type="expression" dxfId="37" priority="25" stopIfTrue="1">
      <formula>#REF!=1</formula>
    </cfRule>
  </conditionalFormatting>
  <conditionalFormatting sqref="D84">
    <cfRule type="expression" dxfId="36" priority="339" stopIfTrue="1">
      <formula>$R47=1</formula>
    </cfRule>
  </conditionalFormatting>
  <conditionalFormatting sqref="D85:D86">
    <cfRule type="expression" dxfId="35" priority="344" stopIfTrue="1">
      <formula>$R46=1</formula>
    </cfRule>
  </conditionalFormatting>
  <conditionalFormatting sqref="D51:D53 D76:F78 I76:J79 D79">
    <cfRule type="expression" dxfId="34" priority="349" stopIfTrue="1">
      <formula>$R43=1</formula>
    </cfRule>
  </conditionalFormatting>
  <conditionalFormatting sqref="D48:F50">
    <cfRule type="expression" dxfId="33" priority="23" stopIfTrue="1">
      <formula>$R42=1</formula>
    </cfRule>
  </conditionalFormatting>
  <conditionalFormatting sqref="D48:D50">
    <cfRule type="expression" dxfId="32" priority="24" stopIfTrue="1">
      <formula>$R40=1</formula>
    </cfRule>
  </conditionalFormatting>
  <conditionalFormatting sqref="D67:F67 D80">
    <cfRule type="expression" dxfId="31" priority="353" stopIfTrue="1">
      <formula>$R44=1</formula>
    </cfRule>
  </conditionalFormatting>
  <conditionalFormatting sqref="D81:D82">
    <cfRule type="expression" dxfId="30" priority="358" stopIfTrue="1">
      <formula>$R46=1</formula>
    </cfRule>
  </conditionalFormatting>
  <conditionalFormatting sqref="D77:F78 D81:F81 D79">
    <cfRule type="expression" dxfId="29" priority="361" stopIfTrue="1">
      <formula>$R49=1</formula>
    </cfRule>
  </conditionalFormatting>
  <conditionalFormatting sqref="D84:F84 D80">
    <cfRule type="expression" dxfId="28" priority="366" stopIfTrue="1">
      <formula>$R53=1</formula>
    </cfRule>
  </conditionalFormatting>
  <conditionalFormatting sqref="I76:J81">
    <cfRule type="expression" dxfId="27" priority="18" stopIfTrue="1">
      <formula>$R76=1</formula>
    </cfRule>
  </conditionalFormatting>
  <conditionalFormatting sqref="I76:J81">
    <cfRule type="expression" dxfId="26" priority="19" stopIfTrue="1">
      <formula>#REF!=1</formula>
    </cfRule>
  </conditionalFormatting>
  <conditionalFormatting sqref="D75:F78 D83:F83 I76:J79 D79">
    <cfRule type="expression" dxfId="25" priority="17" stopIfTrue="1">
      <formula>$R54=1</formula>
    </cfRule>
  </conditionalFormatting>
  <conditionalFormatting sqref="D76:F78 D79">
    <cfRule type="expression" dxfId="24" priority="380" stopIfTrue="1">
      <formula>$R58=1</formula>
    </cfRule>
  </conditionalFormatting>
  <conditionalFormatting sqref="D74:F75">
    <cfRule type="expression" dxfId="23" priority="12" stopIfTrue="1">
      <formula>$R52=1</formula>
    </cfRule>
  </conditionalFormatting>
  <conditionalFormatting sqref="D74:F75">
    <cfRule type="expression" dxfId="22" priority="13" stopIfTrue="1">
      <formula>$R50=1</formula>
    </cfRule>
  </conditionalFormatting>
  <conditionalFormatting sqref="D74:D80 D84">
    <cfRule type="expression" dxfId="21" priority="14" stopIfTrue="1">
      <formula>$R45=1</formula>
    </cfRule>
  </conditionalFormatting>
  <conditionalFormatting sqref="D74:D75">
    <cfRule type="expression" dxfId="20" priority="15" stopIfTrue="1">
      <formula>$R47=1</formula>
    </cfRule>
  </conditionalFormatting>
  <conditionalFormatting sqref="D74:F75">
    <cfRule type="expression" dxfId="19" priority="16" stopIfTrue="1">
      <formula>$R56=1</formula>
    </cfRule>
  </conditionalFormatting>
  <conditionalFormatting sqref="D75:F75">
    <cfRule type="expression" dxfId="18" priority="8" stopIfTrue="1">
      <formula>$R69=1</formula>
    </cfRule>
  </conditionalFormatting>
  <conditionalFormatting sqref="D73:D74">
    <cfRule type="expression" dxfId="17" priority="9" stopIfTrue="1">
      <formula>$R68=1</formula>
    </cfRule>
  </conditionalFormatting>
  <conditionalFormatting sqref="D73:F74">
    <cfRule type="expression" dxfId="16" priority="10" stopIfTrue="1">
      <formula>$R70=1</formula>
    </cfRule>
  </conditionalFormatting>
  <conditionalFormatting sqref="D75:F75 D81:F81 I81:J81">
    <cfRule type="expression" dxfId="15" priority="7" stopIfTrue="1">
      <formula>$R63=1</formula>
    </cfRule>
  </conditionalFormatting>
  <conditionalFormatting sqref="D65:F65">
    <cfRule type="expression" dxfId="14" priority="396" stopIfTrue="1">
      <formula>$R44=1</formula>
    </cfRule>
  </conditionalFormatting>
  <conditionalFormatting sqref="D73:F74">
    <cfRule type="expression" dxfId="13" priority="400" stopIfTrue="1">
      <formula>$R62=1</formula>
    </cfRule>
  </conditionalFormatting>
  <conditionalFormatting sqref="D74:F74">
    <cfRule type="expression" dxfId="12" priority="407" stopIfTrue="1">
      <formula>$R58=1</formula>
    </cfRule>
  </conditionalFormatting>
  <conditionalFormatting sqref="D73:F73">
    <cfRule type="expression" dxfId="11" priority="408" stopIfTrue="1">
      <formula>$R63=1</formula>
    </cfRule>
  </conditionalFormatting>
  <conditionalFormatting sqref="D74">
    <cfRule type="expression" dxfId="10" priority="420" stopIfTrue="1">
      <formula>$R62=1</formula>
    </cfRule>
  </conditionalFormatting>
  <conditionalFormatting sqref="D75:F75 D72">
    <cfRule type="expression" dxfId="9" priority="423" stopIfTrue="1">
      <formula>$R59=1</formula>
    </cfRule>
  </conditionalFormatting>
  <conditionalFormatting sqref="D92">
    <cfRule type="expression" dxfId="8" priority="425" stopIfTrue="1">
      <formula>$R54=1</formula>
    </cfRule>
  </conditionalFormatting>
  <conditionalFormatting sqref="D72 D80">
    <cfRule type="expression" dxfId="7" priority="426" stopIfTrue="1">
      <formula>$R53=1</formula>
    </cfRule>
  </conditionalFormatting>
  <conditionalFormatting sqref="D73">
    <cfRule type="expression" dxfId="6" priority="430" stopIfTrue="1">
      <formula>$R58=1</formula>
    </cfRule>
  </conditionalFormatting>
  <conditionalFormatting sqref="D60:F61">
    <cfRule type="expression" dxfId="5" priority="5" stopIfTrue="1">
      <formula>$R43=1</formula>
    </cfRule>
  </conditionalFormatting>
  <conditionalFormatting sqref="D60:F61">
    <cfRule type="expression" dxfId="4" priority="3" stopIfTrue="1">
      <formula>$R60=1</formula>
    </cfRule>
  </conditionalFormatting>
  <conditionalFormatting sqref="D60:F61">
    <cfRule type="expression" dxfId="3" priority="4" stopIfTrue="1">
      <formula>#REF!=1</formula>
    </cfRule>
  </conditionalFormatting>
  <conditionalFormatting sqref="D85:F88 D80">
    <cfRule type="expression" dxfId="2" priority="433" stopIfTrue="1">
      <formula>$R46=1</formula>
    </cfRule>
  </conditionalFormatting>
  <conditionalFormatting sqref="D81 D77:D79">
    <cfRule type="expression" dxfId="1" priority="438" stopIfTrue="1">
      <formula>$R44=1</formula>
    </cfRule>
  </conditionalFormatting>
  <conditionalFormatting sqref="D84:F84 D75:D79">
    <cfRule type="expression" dxfId="0" priority="441" stopIfTrue="1">
      <formula>$R49=1</formula>
    </cfRule>
  </conditionalFormatting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22" fitToWidth="0" orientation="landscape" verticalDpi="300" r:id="rId1"/>
  <rowBreaks count="2" manualBreakCount="2">
    <brk id="76" min="2" max="12" man="1"/>
    <brk id="119" min="2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zoomScale="60" zoomScaleNormal="100" workbookViewId="0">
      <selection activeCell="C35" sqref="C35:F36"/>
    </sheetView>
  </sheetViews>
  <sheetFormatPr defaultRowHeight="15" x14ac:dyDescent="0.25"/>
  <cols>
    <col min="1" max="1" width="8.140625" customWidth="1"/>
    <col min="2" max="2" width="50.7109375" customWidth="1"/>
    <col min="3" max="3" width="22.28515625" customWidth="1"/>
    <col min="4" max="4" width="17.140625" customWidth="1"/>
    <col min="5" max="5" width="18.140625" customWidth="1"/>
    <col min="6" max="6" width="59.140625" customWidth="1"/>
    <col min="7" max="7" width="17.42578125" hidden="1" customWidth="1"/>
    <col min="8" max="8" width="17.85546875" hidden="1" customWidth="1"/>
    <col min="9" max="9" width="10.140625" customWidth="1"/>
    <col min="10" max="10" width="13.5703125" customWidth="1"/>
    <col min="11" max="11" width="10.42578125" customWidth="1"/>
  </cols>
  <sheetData>
    <row r="1" spans="1:11" x14ac:dyDescent="0.25">
      <c r="A1" s="230" t="s">
        <v>6</v>
      </c>
      <c r="B1" s="231"/>
      <c r="C1" s="231"/>
      <c r="D1" s="231"/>
      <c r="E1" s="231"/>
      <c r="F1" s="231"/>
      <c r="G1" s="231"/>
      <c r="H1" s="231"/>
      <c r="I1" s="231"/>
      <c r="J1" s="231"/>
      <c r="K1" s="232"/>
    </row>
    <row r="2" spans="1:11" x14ac:dyDescent="0.25">
      <c r="A2" s="233" t="s">
        <v>135</v>
      </c>
      <c r="B2" s="234"/>
      <c r="C2" s="234"/>
      <c r="D2" s="234"/>
      <c r="E2" s="234"/>
      <c r="F2" s="234"/>
      <c r="G2" s="234"/>
      <c r="H2" s="234"/>
      <c r="I2" s="234"/>
      <c r="J2" s="234"/>
      <c r="K2" s="235"/>
    </row>
    <row r="3" spans="1:11" ht="18" x14ac:dyDescent="0.25">
      <c r="A3" s="250" t="s">
        <v>173</v>
      </c>
      <c r="B3" s="251"/>
      <c r="C3" s="251"/>
      <c r="D3" s="82"/>
      <c r="E3" s="82"/>
      <c r="F3" s="82"/>
      <c r="G3" s="81"/>
      <c r="H3" s="83"/>
      <c r="I3" s="81"/>
      <c r="J3" s="127"/>
      <c r="K3" s="165"/>
    </row>
    <row r="4" spans="1:11" ht="18" x14ac:dyDescent="0.25">
      <c r="A4" s="250" t="s">
        <v>23</v>
      </c>
      <c r="B4" s="251"/>
      <c r="C4" s="251"/>
      <c r="D4" s="82"/>
      <c r="E4" s="82"/>
      <c r="F4" s="84" t="s">
        <v>171</v>
      </c>
      <c r="G4" s="81"/>
      <c r="H4" s="83"/>
      <c r="I4" s="81"/>
      <c r="J4" s="127"/>
      <c r="K4" s="165"/>
    </row>
    <row r="5" spans="1:11" ht="18.75" thickBot="1" x14ac:dyDescent="0.3">
      <c r="A5" s="252" t="s">
        <v>149</v>
      </c>
      <c r="B5" s="253"/>
      <c r="C5" s="253"/>
      <c r="D5" s="128"/>
      <c r="E5" s="128"/>
      <c r="F5" s="87" t="s">
        <v>8</v>
      </c>
      <c r="G5" s="128"/>
      <c r="H5" s="129"/>
      <c r="I5" s="130"/>
      <c r="J5" s="127"/>
      <c r="K5" s="165"/>
    </row>
    <row r="6" spans="1:11" x14ac:dyDescent="0.25">
      <c r="A6" s="236" t="s">
        <v>1</v>
      </c>
      <c r="B6" s="238" t="s">
        <v>174</v>
      </c>
      <c r="C6" s="240" t="s">
        <v>136</v>
      </c>
      <c r="D6" s="240"/>
      <c r="E6" s="240"/>
      <c r="F6" s="240"/>
      <c r="G6" s="240"/>
      <c r="H6" s="241"/>
      <c r="I6" s="244" t="s">
        <v>18</v>
      </c>
      <c r="J6" s="246" t="s">
        <v>137</v>
      </c>
      <c r="K6" s="248" t="s">
        <v>5</v>
      </c>
    </row>
    <row r="7" spans="1:11" ht="15.75" thickBot="1" x14ac:dyDescent="0.3">
      <c r="A7" s="237"/>
      <c r="B7" s="239"/>
      <c r="C7" s="242"/>
      <c r="D7" s="242"/>
      <c r="E7" s="242"/>
      <c r="F7" s="242"/>
      <c r="G7" s="242"/>
      <c r="H7" s="243"/>
      <c r="I7" s="245"/>
      <c r="J7" s="247"/>
      <c r="K7" s="249"/>
    </row>
    <row r="8" spans="1:11" ht="20.100000000000001" customHeight="1" thickTop="1" thickBot="1" x14ac:dyDescent="0.3">
      <c r="A8" s="171">
        <v>1</v>
      </c>
      <c r="B8" s="173" t="s">
        <v>175</v>
      </c>
      <c r="C8" s="226" t="s">
        <v>202</v>
      </c>
      <c r="D8" s="227"/>
      <c r="E8" s="227"/>
      <c r="F8" s="227"/>
      <c r="G8" s="227"/>
      <c r="H8" s="228"/>
      <c r="I8" s="172" t="s">
        <v>67</v>
      </c>
      <c r="J8" s="175">
        <v>840</v>
      </c>
      <c r="K8" s="175">
        <v>840</v>
      </c>
    </row>
    <row r="9" spans="1:11" ht="9.9499999999999993" customHeight="1" x14ac:dyDescent="0.25">
      <c r="A9" s="229">
        <v>2</v>
      </c>
      <c r="B9" s="197" t="s">
        <v>176</v>
      </c>
      <c r="C9" s="223" t="s">
        <v>203</v>
      </c>
      <c r="D9" s="224"/>
      <c r="E9" s="224"/>
      <c r="F9" s="224"/>
      <c r="G9" s="224"/>
      <c r="H9" s="225"/>
      <c r="I9" s="200" t="s">
        <v>67</v>
      </c>
      <c r="J9" s="209">
        <v>47.8</v>
      </c>
      <c r="K9" s="209">
        <v>47.8</v>
      </c>
    </row>
    <row r="10" spans="1:11" ht="9.9499999999999993" customHeight="1" thickBot="1" x14ac:dyDescent="0.3">
      <c r="A10" s="229"/>
      <c r="B10" s="198"/>
      <c r="C10" s="204"/>
      <c r="D10" s="205"/>
      <c r="E10" s="205"/>
      <c r="F10" s="205"/>
      <c r="G10" s="205"/>
      <c r="H10" s="221"/>
      <c r="I10" s="200"/>
      <c r="J10" s="209"/>
      <c r="K10" s="209"/>
    </row>
    <row r="11" spans="1:11" ht="9.9499999999999993" customHeight="1" x14ac:dyDescent="0.25">
      <c r="A11" s="196">
        <v>3</v>
      </c>
      <c r="B11" s="222" t="s">
        <v>177</v>
      </c>
      <c r="C11" s="223" t="s">
        <v>204</v>
      </c>
      <c r="D11" s="224"/>
      <c r="E11" s="224"/>
      <c r="F11" s="224"/>
      <c r="G11" s="224"/>
      <c r="H11" s="225"/>
      <c r="I11" s="217" t="s">
        <v>67</v>
      </c>
      <c r="J11" s="208">
        <v>73.7</v>
      </c>
      <c r="K11" s="208">
        <v>73.7</v>
      </c>
    </row>
    <row r="12" spans="1:11" ht="9.9499999999999993" customHeight="1" thickBot="1" x14ac:dyDescent="0.3">
      <c r="A12" s="198"/>
      <c r="B12" s="222"/>
      <c r="C12" s="223"/>
      <c r="D12" s="224"/>
      <c r="E12" s="224"/>
      <c r="F12" s="224"/>
      <c r="G12" s="224"/>
      <c r="H12" s="225"/>
      <c r="I12" s="218"/>
      <c r="J12" s="210"/>
      <c r="K12" s="210"/>
    </row>
    <row r="13" spans="1:11" ht="9.9499999999999993" customHeight="1" x14ac:dyDescent="0.25">
      <c r="A13" s="196">
        <v>4</v>
      </c>
      <c r="B13" s="206" t="s">
        <v>178</v>
      </c>
      <c r="C13" s="203" t="s">
        <v>197</v>
      </c>
      <c r="D13" s="203"/>
      <c r="E13" s="203"/>
      <c r="F13" s="203"/>
      <c r="G13" s="203"/>
      <c r="H13" s="220"/>
      <c r="I13" s="217" t="s">
        <v>94</v>
      </c>
      <c r="J13" s="208">
        <v>50.64</v>
      </c>
      <c r="K13" s="208">
        <v>50.64</v>
      </c>
    </row>
    <row r="14" spans="1:11" ht="9.9499999999999993" customHeight="1" thickBot="1" x14ac:dyDescent="0.3">
      <c r="A14" s="198"/>
      <c r="B14" s="207"/>
      <c r="C14" s="205"/>
      <c r="D14" s="205"/>
      <c r="E14" s="205"/>
      <c r="F14" s="205"/>
      <c r="G14" s="205"/>
      <c r="H14" s="221"/>
      <c r="I14" s="218"/>
      <c r="J14" s="210"/>
      <c r="K14" s="210"/>
    </row>
    <row r="15" spans="1:11" ht="9.9499999999999993" customHeight="1" x14ac:dyDescent="0.25">
      <c r="A15" s="196">
        <v>5</v>
      </c>
      <c r="B15" s="215" t="s">
        <v>179</v>
      </c>
      <c r="C15" s="203" t="s">
        <v>215</v>
      </c>
      <c r="D15" s="203"/>
      <c r="E15" s="203"/>
      <c r="F15" s="203"/>
      <c r="G15" s="203"/>
      <c r="H15" s="220"/>
      <c r="I15" s="217" t="s">
        <v>94</v>
      </c>
      <c r="J15" s="208">
        <v>157.72</v>
      </c>
      <c r="K15" s="208">
        <v>158</v>
      </c>
    </row>
    <row r="16" spans="1:11" ht="9.9499999999999993" customHeight="1" thickBot="1" x14ac:dyDescent="0.3">
      <c r="A16" s="198"/>
      <c r="B16" s="216"/>
      <c r="C16" s="205"/>
      <c r="D16" s="205"/>
      <c r="E16" s="205"/>
      <c r="F16" s="205"/>
      <c r="G16" s="205"/>
      <c r="H16" s="221"/>
      <c r="I16" s="218"/>
      <c r="J16" s="210"/>
      <c r="K16" s="210"/>
    </row>
    <row r="17" spans="1:11" ht="9.9499999999999993" customHeight="1" x14ac:dyDescent="0.25">
      <c r="A17" s="196">
        <v>6</v>
      </c>
      <c r="B17" s="206" t="s">
        <v>180</v>
      </c>
      <c r="C17" s="202" t="s">
        <v>216</v>
      </c>
      <c r="D17" s="203"/>
      <c r="E17" s="203"/>
      <c r="F17" s="203"/>
      <c r="G17" s="203"/>
      <c r="H17" s="220"/>
      <c r="I17" s="199" t="s">
        <v>94</v>
      </c>
      <c r="J17" s="208">
        <v>55.99</v>
      </c>
      <c r="K17" s="208">
        <v>56</v>
      </c>
    </row>
    <row r="18" spans="1:11" ht="9.9499999999999993" customHeight="1" thickBot="1" x14ac:dyDescent="0.3">
      <c r="A18" s="198"/>
      <c r="B18" s="222"/>
      <c r="C18" s="223"/>
      <c r="D18" s="224"/>
      <c r="E18" s="224"/>
      <c r="F18" s="224"/>
      <c r="G18" s="224"/>
      <c r="H18" s="225"/>
      <c r="I18" s="200"/>
      <c r="J18" s="209"/>
      <c r="K18" s="209"/>
    </row>
    <row r="19" spans="1:11" ht="9.9499999999999993" customHeight="1" x14ac:dyDescent="0.25">
      <c r="A19" s="196">
        <v>7</v>
      </c>
      <c r="B19" s="215" t="s">
        <v>181</v>
      </c>
      <c r="C19" s="203" t="s">
        <v>195</v>
      </c>
      <c r="D19" s="203"/>
      <c r="E19" s="203"/>
      <c r="F19" s="203"/>
      <c r="G19" s="203"/>
      <c r="H19" s="220"/>
      <c r="I19" s="217" t="s">
        <v>67</v>
      </c>
      <c r="J19" s="208">
        <v>47.3</v>
      </c>
      <c r="K19" s="208">
        <v>47.3</v>
      </c>
    </row>
    <row r="20" spans="1:11" ht="9.9499999999999993" customHeight="1" thickBot="1" x14ac:dyDescent="0.3">
      <c r="A20" s="198"/>
      <c r="B20" s="216"/>
      <c r="C20" s="205"/>
      <c r="D20" s="205"/>
      <c r="E20" s="205"/>
      <c r="F20" s="205"/>
      <c r="G20" s="205"/>
      <c r="H20" s="221"/>
      <c r="I20" s="218"/>
      <c r="J20" s="210"/>
      <c r="K20" s="210"/>
    </row>
    <row r="21" spans="1:11" ht="9.9499999999999993" customHeight="1" x14ac:dyDescent="0.25">
      <c r="A21" s="196">
        <v>8</v>
      </c>
      <c r="B21" s="215" t="s">
        <v>182</v>
      </c>
      <c r="C21" s="203" t="s">
        <v>196</v>
      </c>
      <c r="D21" s="203"/>
      <c r="E21" s="203"/>
      <c r="F21" s="203"/>
      <c r="G21" s="203"/>
      <c r="H21" s="220"/>
      <c r="I21" s="217" t="s">
        <v>67</v>
      </c>
      <c r="J21" s="208">
        <v>54.3</v>
      </c>
      <c r="K21" s="208">
        <v>54.3</v>
      </c>
    </row>
    <row r="22" spans="1:11" ht="9.9499999999999993" customHeight="1" thickBot="1" x14ac:dyDescent="0.3">
      <c r="A22" s="198"/>
      <c r="B22" s="216"/>
      <c r="C22" s="205"/>
      <c r="D22" s="205"/>
      <c r="E22" s="205"/>
      <c r="F22" s="205"/>
      <c r="G22" s="205"/>
      <c r="H22" s="221"/>
      <c r="I22" s="218"/>
      <c r="J22" s="210"/>
      <c r="K22" s="210"/>
    </row>
    <row r="23" spans="1:11" ht="9.9499999999999993" customHeight="1" x14ac:dyDescent="0.25">
      <c r="A23" s="196">
        <v>9</v>
      </c>
      <c r="B23" s="215" t="s">
        <v>183</v>
      </c>
      <c r="C23" s="219" t="s">
        <v>194</v>
      </c>
      <c r="D23" s="203"/>
      <c r="E23" s="203"/>
      <c r="F23" s="203"/>
      <c r="G23" s="203"/>
      <c r="H23" s="220"/>
      <c r="I23" s="217" t="s">
        <v>67</v>
      </c>
      <c r="J23" s="208">
        <v>173.96</v>
      </c>
      <c r="K23" s="208">
        <v>174</v>
      </c>
    </row>
    <row r="24" spans="1:11" ht="9.9499999999999993" customHeight="1" thickBot="1" x14ac:dyDescent="0.3">
      <c r="A24" s="198"/>
      <c r="B24" s="216"/>
      <c r="C24" s="205"/>
      <c r="D24" s="205"/>
      <c r="E24" s="205"/>
      <c r="F24" s="205"/>
      <c r="G24" s="205"/>
      <c r="H24" s="221"/>
      <c r="I24" s="218"/>
      <c r="J24" s="210"/>
      <c r="K24" s="210"/>
    </row>
    <row r="25" spans="1:11" ht="9.9499999999999993" customHeight="1" x14ac:dyDescent="0.25">
      <c r="A25" s="196">
        <v>10</v>
      </c>
      <c r="B25" s="215" t="s">
        <v>213</v>
      </c>
      <c r="C25" s="219" t="s">
        <v>214</v>
      </c>
      <c r="D25" s="203"/>
      <c r="E25" s="203"/>
      <c r="F25" s="203"/>
      <c r="G25" s="203"/>
      <c r="H25" s="220"/>
      <c r="I25" s="217" t="s">
        <v>98</v>
      </c>
      <c r="J25" s="208">
        <v>24.7</v>
      </c>
      <c r="K25" s="208">
        <v>24.7</v>
      </c>
    </row>
    <row r="26" spans="1:11" ht="9.9499999999999993" customHeight="1" thickBot="1" x14ac:dyDescent="0.3">
      <c r="A26" s="198"/>
      <c r="B26" s="216"/>
      <c r="C26" s="205"/>
      <c r="D26" s="205"/>
      <c r="E26" s="205"/>
      <c r="F26" s="205"/>
      <c r="G26" s="205"/>
      <c r="H26" s="221"/>
      <c r="I26" s="218"/>
      <c r="J26" s="210"/>
      <c r="K26" s="210"/>
    </row>
    <row r="27" spans="1:11" s="156" customFormat="1" ht="9.9499999999999993" customHeight="1" x14ac:dyDescent="0.25">
      <c r="A27" s="196">
        <v>11</v>
      </c>
      <c r="B27" s="215" t="s">
        <v>184</v>
      </c>
      <c r="C27" s="254" t="s">
        <v>194</v>
      </c>
      <c r="D27" s="219"/>
      <c r="E27" s="219"/>
      <c r="F27" s="219"/>
      <c r="G27" s="158"/>
      <c r="H27" s="160"/>
      <c r="I27" s="217" t="s">
        <v>67</v>
      </c>
      <c r="J27" s="208">
        <v>173.96</v>
      </c>
      <c r="K27" s="208">
        <v>174</v>
      </c>
    </row>
    <row r="28" spans="1:11" s="156" customFormat="1" ht="9.9499999999999993" customHeight="1" thickBot="1" x14ac:dyDescent="0.3">
      <c r="A28" s="198"/>
      <c r="B28" s="216"/>
      <c r="C28" s="255"/>
      <c r="D28" s="256"/>
      <c r="E28" s="256"/>
      <c r="F28" s="256"/>
      <c r="G28" s="159"/>
      <c r="H28" s="161"/>
      <c r="I28" s="218"/>
      <c r="J28" s="210"/>
      <c r="K28" s="210"/>
    </row>
    <row r="29" spans="1:11" ht="9.9499999999999993" customHeight="1" x14ac:dyDescent="0.25">
      <c r="A29" s="196">
        <v>12</v>
      </c>
      <c r="B29" s="215" t="s">
        <v>209</v>
      </c>
      <c r="C29" s="202" t="s">
        <v>210</v>
      </c>
      <c r="D29" s="203"/>
      <c r="E29" s="203"/>
      <c r="F29" s="203"/>
      <c r="G29" s="162"/>
      <c r="H29" s="163"/>
      <c r="I29" s="217" t="s">
        <v>67</v>
      </c>
      <c r="J29" s="208">
        <v>17.05</v>
      </c>
      <c r="K29" s="208">
        <v>17.05</v>
      </c>
    </row>
    <row r="30" spans="1:11" ht="9.9499999999999993" customHeight="1" thickBot="1" x14ac:dyDescent="0.3">
      <c r="A30" s="198"/>
      <c r="B30" s="216"/>
      <c r="C30" s="204"/>
      <c r="D30" s="205"/>
      <c r="E30" s="205"/>
      <c r="F30" s="205"/>
      <c r="G30" s="162"/>
      <c r="H30" s="163"/>
      <c r="I30" s="218"/>
      <c r="J30" s="210"/>
      <c r="K30" s="210"/>
    </row>
    <row r="31" spans="1:11" ht="9.9499999999999993" customHeight="1" x14ac:dyDescent="0.25">
      <c r="A31" s="196">
        <v>13</v>
      </c>
      <c r="B31" s="215" t="s">
        <v>185</v>
      </c>
      <c r="C31" s="202" t="s">
        <v>198</v>
      </c>
      <c r="D31" s="203"/>
      <c r="E31" s="203"/>
      <c r="F31" s="203"/>
      <c r="G31" s="158"/>
      <c r="H31" s="160"/>
      <c r="I31" s="217" t="s">
        <v>67</v>
      </c>
      <c r="J31" s="208">
        <v>804</v>
      </c>
      <c r="K31" s="208">
        <v>804</v>
      </c>
    </row>
    <row r="32" spans="1:11" ht="9.9499999999999993" customHeight="1" thickBot="1" x14ac:dyDescent="0.3">
      <c r="A32" s="198"/>
      <c r="B32" s="216"/>
      <c r="C32" s="204"/>
      <c r="D32" s="205"/>
      <c r="E32" s="205"/>
      <c r="F32" s="205"/>
      <c r="G32" s="159"/>
      <c r="H32" s="161"/>
      <c r="I32" s="218"/>
      <c r="J32" s="210"/>
      <c r="K32" s="210"/>
    </row>
    <row r="33" spans="1:11" ht="9.9499999999999993" customHeight="1" x14ac:dyDescent="0.25">
      <c r="A33" s="196">
        <v>14</v>
      </c>
      <c r="B33" s="215" t="s">
        <v>186</v>
      </c>
      <c r="C33" s="202" t="s">
        <v>199</v>
      </c>
      <c r="D33" s="203"/>
      <c r="E33" s="203"/>
      <c r="F33" s="203"/>
      <c r="G33" s="158"/>
      <c r="H33" s="160"/>
      <c r="I33" s="199" t="s">
        <v>67</v>
      </c>
      <c r="J33" s="208">
        <v>255</v>
      </c>
      <c r="K33" s="208">
        <v>255</v>
      </c>
    </row>
    <row r="34" spans="1:11" ht="9.9499999999999993" customHeight="1" thickBot="1" x14ac:dyDescent="0.3">
      <c r="A34" s="198"/>
      <c r="B34" s="216"/>
      <c r="C34" s="204"/>
      <c r="D34" s="205"/>
      <c r="E34" s="205"/>
      <c r="F34" s="205"/>
      <c r="G34" s="159"/>
      <c r="H34" s="161"/>
      <c r="I34" s="201"/>
      <c r="J34" s="210"/>
      <c r="K34" s="210"/>
    </row>
    <row r="35" spans="1:11" ht="9.9499999999999993" customHeight="1" x14ac:dyDescent="0.25">
      <c r="A35" s="196">
        <v>15</v>
      </c>
      <c r="B35" s="215" t="s">
        <v>187</v>
      </c>
      <c r="C35" s="202" t="s">
        <v>200</v>
      </c>
      <c r="D35" s="203"/>
      <c r="E35" s="203"/>
      <c r="F35" s="203"/>
      <c r="G35" s="158"/>
      <c r="H35" s="160"/>
      <c r="I35" s="217" t="s">
        <v>67</v>
      </c>
      <c r="J35" s="208">
        <v>95</v>
      </c>
      <c r="K35" s="208">
        <v>95</v>
      </c>
    </row>
    <row r="36" spans="1:11" ht="9.9499999999999993" customHeight="1" thickBot="1" x14ac:dyDescent="0.3">
      <c r="A36" s="198"/>
      <c r="B36" s="216"/>
      <c r="C36" s="204"/>
      <c r="D36" s="205"/>
      <c r="E36" s="205"/>
      <c r="F36" s="205"/>
      <c r="G36" s="159"/>
      <c r="H36" s="161"/>
      <c r="I36" s="218"/>
      <c r="J36" s="210"/>
      <c r="K36" s="210"/>
    </row>
    <row r="37" spans="1:11" ht="9.9499999999999993" customHeight="1" x14ac:dyDescent="0.25">
      <c r="A37" s="196">
        <v>16</v>
      </c>
      <c r="B37" s="206" t="s">
        <v>188</v>
      </c>
      <c r="C37" s="202" t="s">
        <v>200</v>
      </c>
      <c r="D37" s="203"/>
      <c r="E37" s="203"/>
      <c r="F37" s="203"/>
      <c r="G37" s="158"/>
      <c r="H37" s="160"/>
      <c r="I37" s="217" t="s">
        <v>67</v>
      </c>
      <c r="J37" s="208">
        <v>95</v>
      </c>
      <c r="K37" s="208">
        <v>95</v>
      </c>
    </row>
    <row r="38" spans="1:11" ht="9.9499999999999993" customHeight="1" thickBot="1" x14ac:dyDescent="0.3">
      <c r="A38" s="198"/>
      <c r="B38" s="207"/>
      <c r="C38" s="204"/>
      <c r="D38" s="205"/>
      <c r="E38" s="205"/>
      <c r="F38" s="205"/>
      <c r="G38" s="159"/>
      <c r="H38" s="161"/>
      <c r="I38" s="218"/>
      <c r="J38" s="210"/>
      <c r="K38" s="210"/>
    </row>
    <row r="39" spans="1:11" ht="9.9499999999999993" customHeight="1" x14ac:dyDescent="0.25">
      <c r="A39" s="196">
        <v>17</v>
      </c>
      <c r="B39" s="206" t="s">
        <v>221</v>
      </c>
      <c r="C39" s="202" t="s">
        <v>228</v>
      </c>
      <c r="D39" s="203"/>
      <c r="E39" s="203"/>
      <c r="F39" s="203"/>
      <c r="G39" s="162"/>
      <c r="H39" s="163"/>
      <c r="I39" s="199" t="s">
        <v>217</v>
      </c>
      <c r="J39" s="208">
        <v>182</v>
      </c>
      <c r="K39" s="208">
        <v>182</v>
      </c>
    </row>
    <row r="40" spans="1:11" ht="9.9499999999999993" customHeight="1" thickBot="1" x14ac:dyDescent="0.3">
      <c r="A40" s="197"/>
      <c r="B40" s="207"/>
      <c r="C40" s="204"/>
      <c r="D40" s="205"/>
      <c r="E40" s="205"/>
      <c r="F40" s="205"/>
      <c r="G40" s="159"/>
      <c r="H40" s="161"/>
      <c r="I40" s="200"/>
      <c r="J40" s="209"/>
      <c r="K40" s="209"/>
    </row>
    <row r="41" spans="1:11" s="164" customFormat="1" ht="9.9499999999999993" customHeight="1" x14ac:dyDescent="0.25">
      <c r="A41" s="197"/>
      <c r="B41" s="206" t="s">
        <v>218</v>
      </c>
      <c r="C41" s="202" t="s">
        <v>227</v>
      </c>
      <c r="D41" s="203"/>
      <c r="E41" s="203"/>
      <c r="F41" s="203"/>
      <c r="G41" s="162"/>
      <c r="H41" s="163"/>
      <c r="I41" s="200"/>
      <c r="J41" s="209"/>
      <c r="K41" s="209"/>
    </row>
    <row r="42" spans="1:11" s="164" customFormat="1" ht="9.9499999999999993" customHeight="1" thickBot="1" x14ac:dyDescent="0.3">
      <c r="A42" s="198"/>
      <c r="B42" s="207"/>
      <c r="C42" s="204"/>
      <c r="D42" s="205"/>
      <c r="E42" s="205"/>
      <c r="F42" s="205"/>
      <c r="G42" s="162"/>
      <c r="H42" s="163"/>
      <c r="I42" s="201"/>
      <c r="J42" s="210"/>
      <c r="K42" s="210"/>
    </row>
    <row r="43" spans="1:11" ht="9.9499999999999993" customHeight="1" x14ac:dyDescent="0.25">
      <c r="A43" s="196">
        <v>18</v>
      </c>
      <c r="B43" s="206" t="s">
        <v>219</v>
      </c>
      <c r="C43" s="202" t="s">
        <v>224</v>
      </c>
      <c r="D43" s="203"/>
      <c r="E43" s="203"/>
      <c r="F43" s="203"/>
      <c r="G43" s="162"/>
      <c r="H43" s="163"/>
      <c r="I43" s="199" t="s">
        <v>67</v>
      </c>
      <c r="J43" s="208">
        <v>17.41</v>
      </c>
      <c r="K43" s="208">
        <v>17.41</v>
      </c>
    </row>
    <row r="44" spans="1:11" ht="9.9499999999999993" customHeight="1" thickBot="1" x14ac:dyDescent="0.3">
      <c r="A44" s="197"/>
      <c r="B44" s="207"/>
      <c r="C44" s="204"/>
      <c r="D44" s="205"/>
      <c r="E44" s="205"/>
      <c r="F44" s="205"/>
      <c r="G44" s="159"/>
      <c r="H44" s="161"/>
      <c r="I44" s="200"/>
      <c r="J44" s="209"/>
      <c r="K44" s="209"/>
    </row>
    <row r="45" spans="1:11" s="164" customFormat="1" ht="9.9499999999999993" customHeight="1" x14ac:dyDescent="0.25">
      <c r="A45" s="197"/>
      <c r="B45" s="206" t="s">
        <v>220</v>
      </c>
      <c r="C45" s="202" t="s">
        <v>230</v>
      </c>
      <c r="D45" s="203"/>
      <c r="E45" s="203"/>
      <c r="F45" s="203"/>
      <c r="G45" s="162"/>
      <c r="H45" s="163"/>
      <c r="I45" s="200"/>
      <c r="J45" s="209"/>
      <c r="K45" s="209"/>
    </row>
    <row r="46" spans="1:11" s="164" customFormat="1" ht="9.9499999999999993" customHeight="1" thickBot="1" x14ac:dyDescent="0.3">
      <c r="A46" s="198"/>
      <c r="B46" s="207"/>
      <c r="C46" s="204"/>
      <c r="D46" s="205"/>
      <c r="E46" s="205"/>
      <c r="F46" s="205"/>
      <c r="G46" s="162"/>
      <c r="H46" s="163"/>
      <c r="I46" s="201"/>
      <c r="J46" s="210"/>
      <c r="K46" s="210"/>
    </row>
    <row r="47" spans="1:11" ht="9.9499999999999993" customHeight="1" x14ac:dyDescent="0.25">
      <c r="A47" s="196">
        <v>19</v>
      </c>
      <c r="B47" s="206" t="s">
        <v>222</v>
      </c>
      <c r="C47" s="202" t="s">
        <v>226</v>
      </c>
      <c r="D47" s="203"/>
      <c r="E47" s="203"/>
      <c r="F47" s="203"/>
      <c r="G47" s="162"/>
      <c r="H47" s="163"/>
      <c r="I47" s="199" t="s">
        <v>94</v>
      </c>
      <c r="J47" s="208">
        <v>2.6</v>
      </c>
      <c r="K47" s="208">
        <v>2.6</v>
      </c>
    </row>
    <row r="48" spans="1:11" ht="9.9499999999999993" customHeight="1" thickBot="1" x14ac:dyDescent="0.3">
      <c r="A48" s="197"/>
      <c r="B48" s="207"/>
      <c r="C48" s="204"/>
      <c r="D48" s="205"/>
      <c r="E48" s="205"/>
      <c r="F48" s="205"/>
      <c r="G48" s="162"/>
      <c r="H48" s="163"/>
      <c r="I48" s="200"/>
      <c r="J48" s="209"/>
      <c r="K48" s="209"/>
    </row>
    <row r="49" spans="1:11" s="164" customFormat="1" ht="9.9499999999999993" customHeight="1" x14ac:dyDescent="0.25">
      <c r="A49" s="197"/>
      <c r="B49" s="206" t="s">
        <v>223</v>
      </c>
      <c r="C49" s="202" t="s">
        <v>229</v>
      </c>
      <c r="D49" s="203"/>
      <c r="E49" s="203"/>
      <c r="F49" s="203"/>
      <c r="G49" s="162"/>
      <c r="H49" s="163"/>
      <c r="I49" s="200"/>
      <c r="J49" s="209"/>
      <c r="K49" s="209"/>
    </row>
    <row r="50" spans="1:11" s="164" customFormat="1" ht="9.9499999999999993" customHeight="1" thickBot="1" x14ac:dyDescent="0.3">
      <c r="A50" s="198"/>
      <c r="B50" s="207"/>
      <c r="C50" s="204"/>
      <c r="D50" s="205"/>
      <c r="E50" s="205"/>
      <c r="F50" s="205"/>
      <c r="G50" s="162"/>
      <c r="H50" s="163"/>
      <c r="I50" s="201"/>
      <c r="J50" s="210"/>
      <c r="K50" s="210"/>
    </row>
    <row r="51" spans="1:11" ht="9.9499999999999993" customHeight="1" x14ac:dyDescent="0.25">
      <c r="A51" s="196">
        <v>20</v>
      </c>
      <c r="B51" s="206" t="s">
        <v>189</v>
      </c>
      <c r="C51" s="211" t="s">
        <v>192</v>
      </c>
      <c r="D51" s="212"/>
      <c r="E51" s="212"/>
      <c r="F51" s="212"/>
      <c r="G51" s="158"/>
      <c r="H51" s="160"/>
      <c r="I51" s="199" t="s">
        <v>67</v>
      </c>
      <c r="J51" s="208">
        <v>12.56</v>
      </c>
      <c r="K51" s="208">
        <v>12.6</v>
      </c>
    </row>
    <row r="52" spans="1:11" ht="9.9499999999999993" customHeight="1" thickBot="1" x14ac:dyDescent="0.3">
      <c r="A52" s="198"/>
      <c r="B52" s="207"/>
      <c r="C52" s="213"/>
      <c r="D52" s="214"/>
      <c r="E52" s="214"/>
      <c r="F52" s="214"/>
      <c r="G52" s="159"/>
      <c r="H52" s="161"/>
      <c r="I52" s="201"/>
      <c r="J52" s="210"/>
      <c r="K52" s="210"/>
    </row>
    <row r="53" spans="1:11" ht="9.9499999999999993" customHeight="1" x14ac:dyDescent="0.25">
      <c r="A53" s="196">
        <v>21</v>
      </c>
      <c r="B53" s="206" t="s">
        <v>190</v>
      </c>
      <c r="C53" s="211" t="s">
        <v>205</v>
      </c>
      <c r="D53" s="212"/>
      <c r="E53" s="212"/>
      <c r="F53" s="212"/>
      <c r="G53" s="158"/>
      <c r="H53" s="160"/>
      <c r="I53" s="199" t="s">
        <v>67</v>
      </c>
      <c r="J53" s="208">
        <v>26.1</v>
      </c>
      <c r="K53" s="208">
        <v>26.1</v>
      </c>
    </row>
    <row r="54" spans="1:11" ht="9.9499999999999993" customHeight="1" thickBot="1" x14ac:dyDescent="0.3">
      <c r="A54" s="198"/>
      <c r="B54" s="207"/>
      <c r="C54" s="213"/>
      <c r="D54" s="214"/>
      <c r="E54" s="214"/>
      <c r="F54" s="214"/>
      <c r="G54" s="159"/>
      <c r="H54" s="161"/>
      <c r="I54" s="201"/>
      <c r="J54" s="210"/>
      <c r="K54" s="210"/>
    </row>
    <row r="55" spans="1:11" ht="9.9499999999999993" customHeight="1" x14ac:dyDescent="0.25">
      <c r="A55" s="196">
        <v>22</v>
      </c>
      <c r="B55" s="206" t="s">
        <v>191</v>
      </c>
      <c r="C55" s="202" t="s">
        <v>193</v>
      </c>
      <c r="D55" s="203"/>
      <c r="E55" s="203"/>
      <c r="F55" s="203"/>
      <c r="G55" s="162"/>
      <c r="H55" s="163"/>
      <c r="I55" s="199" t="s">
        <v>67</v>
      </c>
      <c r="J55" s="208">
        <v>2218.9</v>
      </c>
      <c r="K55" s="208">
        <v>2218.9</v>
      </c>
    </row>
    <row r="56" spans="1:11" ht="9.9499999999999993" customHeight="1" thickBot="1" x14ac:dyDescent="0.3">
      <c r="A56" s="198"/>
      <c r="B56" s="207"/>
      <c r="C56" s="204"/>
      <c r="D56" s="205"/>
      <c r="E56" s="205"/>
      <c r="F56" s="205"/>
      <c r="G56" s="159"/>
      <c r="H56" s="161"/>
      <c r="I56" s="201"/>
      <c r="J56" s="210"/>
      <c r="K56" s="210"/>
    </row>
    <row r="57" spans="1:11" ht="9.9499999999999993" customHeight="1" x14ac:dyDescent="0.25">
      <c r="A57" s="196"/>
      <c r="B57" s="206"/>
      <c r="C57" s="202"/>
      <c r="D57" s="203"/>
      <c r="E57" s="203"/>
      <c r="F57" s="203"/>
      <c r="G57" s="162"/>
      <c r="H57" s="163"/>
      <c r="I57" s="199"/>
      <c r="J57" s="208"/>
      <c r="K57" s="208"/>
    </row>
    <row r="58" spans="1:11" ht="9.9499999999999993" customHeight="1" thickBot="1" x14ac:dyDescent="0.3">
      <c r="A58" s="198"/>
      <c r="B58" s="207"/>
      <c r="C58" s="204"/>
      <c r="D58" s="205"/>
      <c r="E58" s="205"/>
      <c r="F58" s="205"/>
      <c r="G58" s="159"/>
      <c r="H58" s="161"/>
      <c r="I58" s="201"/>
      <c r="J58" s="210"/>
      <c r="K58" s="210"/>
    </row>
  </sheetData>
  <mergeCells count="150">
    <mergeCell ref="A27:A28"/>
    <mergeCell ref="B27:B28"/>
    <mergeCell ref="C27:F28"/>
    <mergeCell ref="I27:I28"/>
    <mergeCell ref="J27:J28"/>
    <mergeCell ref="K27:K28"/>
    <mergeCell ref="C29:F30"/>
    <mergeCell ref="C31:F32"/>
    <mergeCell ref="C35:F36"/>
    <mergeCell ref="A31:A32"/>
    <mergeCell ref="B31:B32"/>
    <mergeCell ref="I31:I32"/>
    <mergeCell ref="J31:J32"/>
    <mergeCell ref="K31:K32"/>
    <mergeCell ref="A29:A30"/>
    <mergeCell ref="B29:B30"/>
    <mergeCell ref="I29:I30"/>
    <mergeCell ref="J29:J30"/>
    <mergeCell ref="K29:K30"/>
    <mergeCell ref="A35:A36"/>
    <mergeCell ref="B35:B36"/>
    <mergeCell ref="C33:F34"/>
    <mergeCell ref="I35:I36"/>
    <mergeCell ref="J35:J36"/>
    <mergeCell ref="C8:H8"/>
    <mergeCell ref="A9:A10"/>
    <mergeCell ref="B9:B10"/>
    <mergeCell ref="C9:H10"/>
    <mergeCell ref="I9:I10"/>
    <mergeCell ref="J9:J10"/>
    <mergeCell ref="A1:K1"/>
    <mergeCell ref="A2:K2"/>
    <mergeCell ref="A6:A7"/>
    <mergeCell ref="B6:B7"/>
    <mergeCell ref="C6:H7"/>
    <mergeCell ref="I6:I7"/>
    <mergeCell ref="J6:J7"/>
    <mergeCell ref="K6:K7"/>
    <mergeCell ref="A4:C4"/>
    <mergeCell ref="A3:C3"/>
    <mergeCell ref="A5:C5"/>
    <mergeCell ref="A13:A14"/>
    <mergeCell ref="B13:B14"/>
    <mergeCell ref="C13:H14"/>
    <mergeCell ref="I13:I14"/>
    <mergeCell ref="J13:J14"/>
    <mergeCell ref="K13:K14"/>
    <mergeCell ref="K9:K10"/>
    <mergeCell ref="A11:A12"/>
    <mergeCell ref="B11:B12"/>
    <mergeCell ref="C11:H12"/>
    <mergeCell ref="I11:I12"/>
    <mergeCell ref="J11:J12"/>
    <mergeCell ref="K11:K12"/>
    <mergeCell ref="A17:A18"/>
    <mergeCell ref="B17:B18"/>
    <mergeCell ref="C17:H18"/>
    <mergeCell ref="I17:I18"/>
    <mergeCell ref="J17:J18"/>
    <mergeCell ref="K17:K18"/>
    <mergeCell ref="A15:A16"/>
    <mergeCell ref="B15:B16"/>
    <mergeCell ref="C15:H16"/>
    <mergeCell ref="I15:I16"/>
    <mergeCell ref="J15:J16"/>
    <mergeCell ref="K15:K16"/>
    <mergeCell ref="A21:A22"/>
    <mergeCell ref="B21:B22"/>
    <mergeCell ref="C21:H22"/>
    <mergeCell ref="I21:I22"/>
    <mergeCell ref="J21:J22"/>
    <mergeCell ref="K21:K22"/>
    <mergeCell ref="A19:A20"/>
    <mergeCell ref="B19:B20"/>
    <mergeCell ref="C19:H20"/>
    <mergeCell ref="I19:I20"/>
    <mergeCell ref="J19:J20"/>
    <mergeCell ref="K19:K20"/>
    <mergeCell ref="A25:A26"/>
    <mergeCell ref="B25:B26"/>
    <mergeCell ref="C25:H26"/>
    <mergeCell ref="I25:I26"/>
    <mergeCell ref="J25:J26"/>
    <mergeCell ref="K25:K26"/>
    <mergeCell ref="A23:A24"/>
    <mergeCell ref="B23:B24"/>
    <mergeCell ref="C23:H24"/>
    <mergeCell ref="I23:I24"/>
    <mergeCell ref="J23:J24"/>
    <mergeCell ref="K23:K24"/>
    <mergeCell ref="K35:K36"/>
    <mergeCell ref="A33:A34"/>
    <mergeCell ref="B33:B34"/>
    <mergeCell ref="I33:I34"/>
    <mergeCell ref="J33:J34"/>
    <mergeCell ref="K33:K34"/>
    <mergeCell ref="B39:B40"/>
    <mergeCell ref="C39:F40"/>
    <mergeCell ref="A37:A38"/>
    <mergeCell ref="B37:B38"/>
    <mergeCell ref="C37:F38"/>
    <mergeCell ref="I37:I38"/>
    <mergeCell ref="J37:J38"/>
    <mergeCell ref="K37:K38"/>
    <mergeCell ref="A51:A52"/>
    <mergeCell ref="B51:B52"/>
    <mergeCell ref="C51:F52"/>
    <mergeCell ref="I51:I52"/>
    <mergeCell ref="J51:J52"/>
    <mergeCell ref="K51:K52"/>
    <mergeCell ref="B47:B48"/>
    <mergeCell ref="C47:F48"/>
    <mergeCell ref="B43:B44"/>
    <mergeCell ref="C43:F44"/>
    <mergeCell ref="J39:J42"/>
    <mergeCell ref="K39:K42"/>
    <mergeCell ref="J43:J46"/>
    <mergeCell ref="K43:K46"/>
    <mergeCell ref="J47:J50"/>
    <mergeCell ref="K47:K50"/>
    <mergeCell ref="A57:A58"/>
    <mergeCell ref="B57:B58"/>
    <mergeCell ref="C57:F58"/>
    <mergeCell ref="I57:I58"/>
    <mergeCell ref="J57:J58"/>
    <mergeCell ref="K57:K58"/>
    <mergeCell ref="A55:A56"/>
    <mergeCell ref="B55:B56"/>
    <mergeCell ref="I55:I56"/>
    <mergeCell ref="J55:J56"/>
    <mergeCell ref="K55:K56"/>
    <mergeCell ref="C55:F56"/>
    <mergeCell ref="A53:A54"/>
    <mergeCell ref="B53:B54"/>
    <mergeCell ref="C53:F54"/>
    <mergeCell ref="I53:I54"/>
    <mergeCell ref="J53:J54"/>
    <mergeCell ref="K53:K54"/>
    <mergeCell ref="A39:A42"/>
    <mergeCell ref="A43:A46"/>
    <mergeCell ref="A47:A50"/>
    <mergeCell ref="I39:I42"/>
    <mergeCell ref="I43:I46"/>
    <mergeCell ref="I47:I50"/>
    <mergeCell ref="C41:F42"/>
    <mergeCell ref="B41:B42"/>
    <mergeCell ref="B45:B46"/>
    <mergeCell ref="C45:F46"/>
    <mergeCell ref="C49:F50"/>
    <mergeCell ref="B49:B50"/>
  </mergeCells>
  <phoneticPr fontId="0" type="noConversion"/>
  <pageMargins left="0.511811024" right="0.511811024" top="0.78740157499999996" bottom="0.78740157499999996" header="0.31496062000000002" footer="0.31496062000000002"/>
  <pageSetup paperSize="9" scale="6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zoomScale="60" zoomScaleNormal="100" workbookViewId="0">
      <selection activeCell="C19" sqref="C19:C20"/>
    </sheetView>
  </sheetViews>
  <sheetFormatPr defaultRowHeight="15" x14ac:dyDescent="0.25"/>
  <cols>
    <col min="2" max="2" width="42.5703125" customWidth="1"/>
    <col min="3" max="3" width="20" customWidth="1"/>
    <col min="4" max="6" width="20.85546875" customWidth="1"/>
    <col min="7" max="7" width="20.28515625" customWidth="1"/>
  </cols>
  <sheetData>
    <row r="1" spans="1:7" x14ac:dyDescent="0.25">
      <c r="A1" s="230" t="s">
        <v>6</v>
      </c>
      <c r="B1" s="231"/>
      <c r="C1" s="231"/>
      <c r="D1" s="231"/>
      <c r="E1" s="231"/>
      <c r="F1" s="231"/>
      <c r="G1" s="232"/>
    </row>
    <row r="2" spans="1:7" x14ac:dyDescent="0.25">
      <c r="A2" s="233" t="s">
        <v>124</v>
      </c>
      <c r="B2" s="271"/>
      <c r="C2" s="271"/>
      <c r="D2" s="271"/>
      <c r="E2" s="271"/>
      <c r="F2" s="271"/>
      <c r="G2" s="272"/>
    </row>
    <row r="3" spans="1:7" ht="18" x14ac:dyDescent="0.25">
      <c r="A3" s="79" t="s">
        <v>138</v>
      </c>
      <c r="B3" s="80"/>
      <c r="C3" s="81"/>
      <c r="D3" s="82"/>
      <c r="E3" s="82"/>
      <c r="F3" s="82"/>
      <c r="G3" s="83"/>
    </row>
    <row r="4" spans="1:7" ht="18" x14ac:dyDescent="0.25">
      <c r="A4" s="79" t="s">
        <v>23</v>
      </c>
      <c r="B4" s="80"/>
      <c r="C4" s="81"/>
      <c r="D4" s="82"/>
      <c r="E4" s="84" t="s">
        <v>171</v>
      </c>
      <c r="F4" s="84"/>
      <c r="G4" s="83"/>
    </row>
    <row r="5" spans="1:7" ht="18.75" thickBot="1" x14ac:dyDescent="0.3">
      <c r="A5" s="85" t="s">
        <v>149</v>
      </c>
      <c r="B5" s="85"/>
      <c r="C5" s="86"/>
      <c r="D5" s="86"/>
      <c r="E5" s="87" t="s">
        <v>8</v>
      </c>
      <c r="F5" s="86"/>
      <c r="G5" s="88"/>
    </row>
    <row r="6" spans="1:7" ht="15.75" thickBot="1" x14ac:dyDescent="0.3">
      <c r="A6" s="89" t="s">
        <v>1</v>
      </c>
      <c r="B6" s="90" t="s">
        <v>2</v>
      </c>
      <c r="C6" s="91" t="s">
        <v>125</v>
      </c>
      <c r="D6" s="273" t="s">
        <v>126</v>
      </c>
      <c r="E6" s="274"/>
      <c r="F6" s="274"/>
      <c r="G6" s="275" t="s">
        <v>5</v>
      </c>
    </row>
    <row r="7" spans="1:7" ht="15.75" thickBot="1" x14ac:dyDescent="0.3">
      <c r="A7" s="92"/>
      <c r="B7" s="93"/>
      <c r="C7" s="94" t="s">
        <v>127</v>
      </c>
      <c r="D7" s="95" t="s">
        <v>128</v>
      </c>
      <c r="E7" s="95" t="s">
        <v>129</v>
      </c>
      <c r="F7" s="95" t="s">
        <v>130</v>
      </c>
      <c r="G7" s="276"/>
    </row>
    <row r="8" spans="1:7" ht="16.5" thickTop="1" thickBot="1" x14ac:dyDescent="0.3">
      <c r="A8" s="96"/>
      <c r="B8" s="97" t="s">
        <v>131</v>
      </c>
      <c r="C8" s="98"/>
      <c r="D8" s="99" t="s">
        <v>132</v>
      </c>
      <c r="E8" s="99" t="s">
        <v>132</v>
      </c>
      <c r="F8" s="99" t="s">
        <v>132</v>
      </c>
      <c r="G8" s="100"/>
    </row>
    <row r="9" spans="1:7" ht="15.75" thickTop="1" x14ac:dyDescent="0.25">
      <c r="A9" s="268">
        <v>1</v>
      </c>
      <c r="B9" s="269" t="s">
        <v>25</v>
      </c>
      <c r="C9" s="270">
        <f>'PRAÇA A GDE'!M14</f>
        <v>22764.075395100001</v>
      </c>
      <c r="D9" s="101">
        <v>1</v>
      </c>
      <c r="E9" s="102">
        <v>0</v>
      </c>
      <c r="F9" s="102">
        <v>0</v>
      </c>
      <c r="G9" s="103">
        <v>1</v>
      </c>
    </row>
    <row r="10" spans="1:7" ht="15.75" thickBot="1" x14ac:dyDescent="0.3">
      <c r="A10" s="260"/>
      <c r="B10" s="262"/>
      <c r="C10" s="264"/>
      <c r="D10" s="104">
        <f>C9</f>
        <v>22764.075395100001</v>
      </c>
      <c r="E10" s="105">
        <v>0</v>
      </c>
      <c r="F10" s="105">
        <v>0</v>
      </c>
      <c r="G10" s="106">
        <f>D10+E10+F10</f>
        <v>22764.075395100001</v>
      </c>
    </row>
    <row r="11" spans="1:7" x14ac:dyDescent="0.25">
      <c r="A11" s="259">
        <v>2</v>
      </c>
      <c r="B11" s="261" t="s">
        <v>34</v>
      </c>
      <c r="C11" s="263">
        <f>'PRAÇA A GDE'!M19</f>
        <v>2654.3975640000003</v>
      </c>
      <c r="D11" s="107">
        <v>1</v>
      </c>
      <c r="E11" s="108">
        <v>0</v>
      </c>
      <c r="F11" s="108">
        <v>0</v>
      </c>
      <c r="G11" s="109">
        <v>1</v>
      </c>
    </row>
    <row r="12" spans="1:7" ht="15.75" thickBot="1" x14ac:dyDescent="0.3">
      <c r="A12" s="260"/>
      <c r="B12" s="262"/>
      <c r="C12" s="264"/>
      <c r="D12" s="104">
        <f>C11</f>
        <v>2654.3975640000003</v>
      </c>
      <c r="E12" s="110">
        <v>0</v>
      </c>
      <c r="F12" s="110">
        <v>0</v>
      </c>
      <c r="G12" s="106">
        <f>D12+E12+F12</f>
        <v>2654.3975640000003</v>
      </c>
    </row>
    <row r="13" spans="1:7" x14ac:dyDescent="0.25">
      <c r="A13" s="265">
        <v>3</v>
      </c>
      <c r="B13" s="261" t="s">
        <v>30</v>
      </c>
      <c r="C13" s="263">
        <f>'PRAÇA A GDE'!M26</f>
        <v>10086.859819199999</v>
      </c>
      <c r="D13" s="111">
        <v>1</v>
      </c>
      <c r="E13" s="131">
        <v>0</v>
      </c>
      <c r="F13" s="112">
        <v>0</v>
      </c>
      <c r="G13" s="109">
        <v>1</v>
      </c>
    </row>
    <row r="14" spans="1:7" ht="15.75" thickBot="1" x14ac:dyDescent="0.3">
      <c r="A14" s="260"/>
      <c r="B14" s="262"/>
      <c r="C14" s="264"/>
      <c r="D14" s="104">
        <f>C13</f>
        <v>10086.859819199999</v>
      </c>
      <c r="E14" s="110">
        <v>0</v>
      </c>
      <c r="F14" s="110">
        <v>0</v>
      </c>
      <c r="G14" s="113">
        <f>D14+E14+F14</f>
        <v>10086.859819199999</v>
      </c>
    </row>
    <row r="15" spans="1:7" x14ac:dyDescent="0.25">
      <c r="A15" s="259">
        <v>4</v>
      </c>
      <c r="B15" s="261" t="s">
        <v>58</v>
      </c>
      <c r="C15" s="263">
        <f>'PRAÇA A GDE'!M32</f>
        <v>8170.7723258999995</v>
      </c>
      <c r="D15" s="114">
        <v>1</v>
      </c>
      <c r="E15" s="112">
        <v>0</v>
      </c>
      <c r="F15" s="112">
        <v>0</v>
      </c>
      <c r="G15" s="109">
        <v>1</v>
      </c>
    </row>
    <row r="16" spans="1:7" ht="15.75" thickBot="1" x14ac:dyDescent="0.3">
      <c r="A16" s="260"/>
      <c r="B16" s="262"/>
      <c r="C16" s="264"/>
      <c r="D16" s="115">
        <f>C15</f>
        <v>8170.7723258999995</v>
      </c>
      <c r="E16" s="116">
        <v>0</v>
      </c>
      <c r="F16" s="116">
        <v>0</v>
      </c>
      <c r="G16" s="106">
        <f>D16+E16+F16</f>
        <v>8170.7723258999995</v>
      </c>
    </row>
    <row r="17" spans="1:7" x14ac:dyDescent="0.25">
      <c r="A17" s="265">
        <v>5</v>
      </c>
      <c r="B17" s="261" t="s">
        <v>31</v>
      </c>
      <c r="C17" s="263">
        <f>'PRAÇA A GDE'!M40</f>
        <v>98278.203923999987</v>
      </c>
      <c r="D17" s="132">
        <v>0.2</v>
      </c>
      <c r="E17" s="114">
        <v>0.8</v>
      </c>
      <c r="F17" s="112">
        <v>0</v>
      </c>
      <c r="G17" s="109">
        <v>1</v>
      </c>
    </row>
    <row r="18" spans="1:7" ht="15.75" thickBot="1" x14ac:dyDescent="0.3">
      <c r="A18" s="260"/>
      <c r="B18" s="262"/>
      <c r="C18" s="264"/>
      <c r="D18" s="117">
        <f>C17*0.2</f>
        <v>19655.640784799998</v>
      </c>
      <c r="E18" s="116">
        <f>C17*0.8</f>
        <v>78622.563139199992</v>
      </c>
      <c r="F18" s="116">
        <v>0</v>
      </c>
      <c r="G18" s="106">
        <f>D18+E18+F18</f>
        <v>98278.203923999987</v>
      </c>
    </row>
    <row r="19" spans="1:7" x14ac:dyDescent="0.25">
      <c r="A19" s="259">
        <v>6</v>
      </c>
      <c r="B19" s="266" t="s">
        <v>37</v>
      </c>
      <c r="C19" s="263">
        <f>'PRAÇA A GDE'!M46</f>
        <v>2764.5026130000001</v>
      </c>
      <c r="D19" s="118">
        <v>0</v>
      </c>
      <c r="E19" s="118">
        <v>0</v>
      </c>
      <c r="F19" s="107">
        <v>1</v>
      </c>
      <c r="G19" s="109">
        <v>1</v>
      </c>
    </row>
    <row r="20" spans="1:7" ht="15.75" thickBot="1" x14ac:dyDescent="0.3">
      <c r="A20" s="260"/>
      <c r="B20" s="267"/>
      <c r="C20" s="264"/>
      <c r="D20" s="115">
        <v>0</v>
      </c>
      <c r="E20" s="119">
        <v>0</v>
      </c>
      <c r="F20" s="119">
        <f>C19</f>
        <v>2764.5026130000001</v>
      </c>
      <c r="G20" s="106">
        <f>D20+E20+F20</f>
        <v>2764.5026130000001</v>
      </c>
    </row>
    <row r="21" spans="1:7" x14ac:dyDescent="0.25">
      <c r="A21" s="265">
        <v>7</v>
      </c>
      <c r="B21" s="266" t="s">
        <v>104</v>
      </c>
      <c r="C21" s="263">
        <f>'PRAÇA A GDE'!M54</f>
        <v>2215.8078970500001</v>
      </c>
      <c r="D21" s="118">
        <v>0</v>
      </c>
      <c r="E21" s="107">
        <v>1</v>
      </c>
      <c r="F21" s="118">
        <v>0</v>
      </c>
      <c r="G21" s="109">
        <v>1</v>
      </c>
    </row>
    <row r="22" spans="1:7" ht="15.75" thickBot="1" x14ac:dyDescent="0.3">
      <c r="A22" s="260"/>
      <c r="B22" s="267"/>
      <c r="C22" s="264"/>
      <c r="D22" s="115">
        <v>0</v>
      </c>
      <c r="E22" s="116">
        <f>C21</f>
        <v>2215.8078970500001</v>
      </c>
      <c r="F22" s="116">
        <v>0</v>
      </c>
      <c r="G22" s="106">
        <f>D22+E22+F22</f>
        <v>2215.8078970500001</v>
      </c>
    </row>
    <row r="23" spans="1:7" x14ac:dyDescent="0.25">
      <c r="A23" s="259">
        <v>8</v>
      </c>
      <c r="B23" s="261" t="s">
        <v>80</v>
      </c>
      <c r="C23" s="263">
        <f>'PRAÇA A GDE'!M71</f>
        <v>30886.519766399997</v>
      </c>
      <c r="D23" s="118">
        <v>0</v>
      </c>
      <c r="E23" s="118">
        <v>0</v>
      </c>
      <c r="F23" s="107">
        <v>1</v>
      </c>
      <c r="G23" s="109">
        <v>1</v>
      </c>
    </row>
    <row r="24" spans="1:7" ht="15.75" thickBot="1" x14ac:dyDescent="0.3">
      <c r="A24" s="260"/>
      <c r="B24" s="262"/>
      <c r="C24" s="264"/>
      <c r="D24" s="115">
        <v>0</v>
      </c>
      <c r="E24" s="116">
        <v>0</v>
      </c>
      <c r="F24" s="116">
        <f>C23</f>
        <v>30886.519766399997</v>
      </c>
      <c r="G24" s="106">
        <f>D24+E24+F24</f>
        <v>30886.519766399997</v>
      </c>
    </row>
    <row r="25" spans="1:7" x14ac:dyDescent="0.25">
      <c r="A25" s="265">
        <v>9</v>
      </c>
      <c r="B25" s="261" t="s">
        <v>120</v>
      </c>
      <c r="C25" s="263">
        <f>'PRAÇA A GDE'!M76</f>
        <v>2912.6576960100001</v>
      </c>
      <c r="D25" s="118">
        <v>0</v>
      </c>
      <c r="E25" s="118">
        <v>0</v>
      </c>
      <c r="F25" s="107">
        <v>1</v>
      </c>
      <c r="G25" s="109">
        <v>1</v>
      </c>
    </row>
    <row r="26" spans="1:7" ht="15.75" thickBot="1" x14ac:dyDescent="0.3">
      <c r="A26" s="260"/>
      <c r="B26" s="262"/>
      <c r="C26" s="264"/>
      <c r="D26" s="115">
        <v>0</v>
      </c>
      <c r="E26" s="110">
        <v>0</v>
      </c>
      <c r="F26" s="110">
        <f>C25</f>
        <v>2912.6576960100001</v>
      </c>
      <c r="G26" s="120">
        <f>D26+E26+F26</f>
        <v>2912.6576960100001</v>
      </c>
    </row>
    <row r="27" spans="1:7" s="156" customFormat="1" x14ac:dyDescent="0.25">
      <c r="A27" s="259">
        <v>10</v>
      </c>
      <c r="B27" s="261" t="s">
        <v>163</v>
      </c>
      <c r="C27" s="263">
        <f>'PRAÇA A GDE'!M81</f>
        <v>566.12356379999994</v>
      </c>
      <c r="D27" s="169">
        <v>0</v>
      </c>
      <c r="E27" s="131">
        <v>0</v>
      </c>
      <c r="F27" s="111">
        <v>1</v>
      </c>
      <c r="G27" s="170">
        <v>1</v>
      </c>
    </row>
    <row r="28" spans="1:7" s="156" customFormat="1" ht="15.75" thickBot="1" x14ac:dyDescent="0.3">
      <c r="A28" s="260"/>
      <c r="B28" s="262"/>
      <c r="C28" s="264"/>
      <c r="D28" s="166">
        <v>0</v>
      </c>
      <c r="E28" s="167">
        <v>0</v>
      </c>
      <c r="F28" s="167">
        <f>C27</f>
        <v>566.12356379999994</v>
      </c>
      <c r="G28" s="168">
        <f>D28+E28+F28</f>
        <v>566.12356379999994</v>
      </c>
    </row>
    <row r="29" spans="1:7" x14ac:dyDescent="0.25">
      <c r="A29" s="259">
        <v>11</v>
      </c>
      <c r="B29" s="261" t="s">
        <v>133</v>
      </c>
      <c r="C29" s="263">
        <f>'PRAÇA A GDE'!M84</f>
        <v>13865.393534100001</v>
      </c>
      <c r="D29" s="108">
        <v>0</v>
      </c>
      <c r="E29" s="108">
        <v>0</v>
      </c>
      <c r="F29" s="114">
        <v>1</v>
      </c>
      <c r="G29" s="109">
        <v>1</v>
      </c>
    </row>
    <row r="30" spans="1:7" ht="15.75" thickBot="1" x14ac:dyDescent="0.3">
      <c r="A30" s="260"/>
      <c r="B30" s="262"/>
      <c r="C30" s="264"/>
      <c r="D30" s="115">
        <v>0</v>
      </c>
      <c r="E30" s="116">
        <v>0</v>
      </c>
      <c r="F30" s="116">
        <f>C29</f>
        <v>13865.393534100001</v>
      </c>
      <c r="G30" s="106">
        <f>D30+E30+F30</f>
        <v>13865.393534100001</v>
      </c>
    </row>
    <row r="31" spans="1:7" x14ac:dyDescent="0.25">
      <c r="A31" s="121"/>
      <c r="B31" s="77" t="s">
        <v>5</v>
      </c>
      <c r="C31" s="257">
        <f>C9+C11+C13+C15+C17+C19+C21+C23+C25+C29</f>
        <v>194599.19053475995</v>
      </c>
      <c r="D31" s="122">
        <f>D10+D12+D14+D16+D18+D20+D22+D24+D26+D28+D30</f>
        <v>63331.745888999998</v>
      </c>
      <c r="E31" s="122">
        <f>E10+E12+E14+E16+E18+E20+E22+E24+E26+E28+E30</f>
        <v>80838.371036249999</v>
      </c>
      <c r="F31" s="122">
        <f>F10+F12+F14+F16+F18+F20+F22+F24+F26+F28+F30</f>
        <v>50995.19717331</v>
      </c>
      <c r="G31" s="123">
        <f>G10+G12+G14+G16+G18+G20+G22+G24+G26+G28+G30</f>
        <v>195165.31409855996</v>
      </c>
    </row>
    <row r="32" spans="1:7" ht="15.75" thickBot="1" x14ac:dyDescent="0.3">
      <c r="A32" s="124"/>
      <c r="B32" s="125" t="s">
        <v>134</v>
      </c>
      <c r="C32" s="258"/>
      <c r="D32" s="78">
        <f>D31</f>
        <v>63331.745888999998</v>
      </c>
      <c r="E32" s="78">
        <f>D32+E31</f>
        <v>144170.11692524998</v>
      </c>
      <c r="F32" s="78">
        <f>E32+F31</f>
        <v>195165.31409855999</v>
      </c>
      <c r="G32" s="126">
        <f>F32</f>
        <v>195165.31409855999</v>
      </c>
    </row>
  </sheetData>
  <mergeCells count="38">
    <mergeCell ref="A9:A10"/>
    <mergeCell ref="B9:B10"/>
    <mergeCell ref="C9:C10"/>
    <mergeCell ref="A1:G1"/>
    <mergeCell ref="A2:G2"/>
    <mergeCell ref="D6:F6"/>
    <mergeCell ref="G6:G7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C31:C32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</mergeCells>
  <phoneticPr fontId="0" type="noConversion"/>
  <pageMargins left="0.511811024" right="0.511811024" top="0.78740157499999996" bottom="0.78740157499999996" header="0.31496062000000002" footer="0.31496062000000002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PRAÇA A GDE</vt:lpstr>
      <vt:lpstr>MEM CALCULO</vt:lpstr>
      <vt:lpstr>CRONOGRAMA</vt:lpstr>
      <vt:lpstr>'PRAÇA A GDE'!Area_de_impressao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</dc:creator>
  <cp:lastModifiedBy>Cristiane Alves da Cunha</cp:lastModifiedBy>
  <cp:lastPrinted>2019-05-22T15:28:58Z</cp:lastPrinted>
  <dcterms:created xsi:type="dcterms:W3CDTF">2009-03-23T12:13:24Z</dcterms:created>
  <dcterms:modified xsi:type="dcterms:W3CDTF">2019-06-03T13:45:47Z</dcterms:modified>
</cp:coreProperties>
</file>